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4"/>
  <workbookPr/>
  <mc:AlternateContent xmlns:mc="http://schemas.openxmlformats.org/markup-compatibility/2006">
    <mc:Choice Requires="x15">
      <x15ac:absPath xmlns:x15ac="http://schemas.microsoft.com/office/spreadsheetml/2010/11/ac" url="https://olucdenver-my.sharepoint.com/personal/eric_campagna_ucdenver_edu/Documents/OIT PMO/New Templates/"/>
    </mc:Choice>
  </mc:AlternateContent>
  <xr:revisionPtr revIDLastSave="0" documentId="8_{947C3718-860D-4175-8410-738DDA850AEB}" xr6:coauthVersionLast="47" xr6:coauthVersionMax="47" xr10:uidLastSave="{00000000-0000-0000-0000-000000000000}"/>
  <bookViews>
    <workbookView xWindow="-120" yWindow="-120" windowWidth="51840" windowHeight="21390" xr2:uid="{00000000-000D-0000-FFFF-FFFF00000000}"/>
  </bookViews>
  <sheets>
    <sheet name="OIT Assessment" sheetId="1" r:id="rId1"/>
  </sheets>
  <definedNames>
    <definedName name="_xlnm.Print_Titles" localSheetId="0">'OIT Assessment'!$1:$5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7" i="1" l="1"/>
  <c r="H136" i="1"/>
  <c r="H135" i="1"/>
  <c r="H134" i="1"/>
  <c r="H133" i="1"/>
  <c r="H132" i="1"/>
  <c r="H131" i="1"/>
  <c r="H130" i="1"/>
  <c r="H129" i="1"/>
  <c r="H128" i="1"/>
  <c r="H137" i="1" s="1"/>
  <c r="B132" i="1"/>
  <c r="B134" i="1"/>
  <c r="D66" i="1" l="1"/>
  <c r="D48" i="1"/>
  <c r="D52" i="1"/>
  <c r="G128" i="1" l="1"/>
  <c r="B137" i="1"/>
  <c r="B135" i="1"/>
  <c r="D122" i="1" l="1"/>
  <c r="D119" i="1"/>
  <c r="D114" i="1"/>
  <c r="D111" i="1"/>
  <c r="D106" i="1"/>
  <c r="D103" i="1"/>
  <c r="D100" i="1"/>
  <c r="D97" i="1"/>
  <c r="D92" i="1"/>
  <c r="D89" i="1"/>
  <c r="D86" i="1"/>
  <c r="D83" i="1"/>
  <c r="D78" i="1"/>
  <c r="D74" i="1"/>
  <c r="D41" i="1"/>
  <c r="D37" i="1"/>
  <c r="D33" i="1"/>
  <c r="D27" i="1"/>
  <c r="D23" i="1"/>
  <c r="D17" i="1"/>
  <c r="D10" i="1"/>
  <c r="G134" i="1" l="1"/>
  <c r="G129" i="1"/>
  <c r="C153" i="1"/>
  <c r="G146" i="1" s="1"/>
  <c r="C64" i="1"/>
  <c r="G136" i="1"/>
  <c r="G137" i="1"/>
  <c r="G135" i="1"/>
  <c r="G133" i="1"/>
  <c r="G132" i="1"/>
  <c r="G131" i="1"/>
  <c r="G130" i="1"/>
  <c r="B138" i="1"/>
  <c r="B133" i="1"/>
  <c r="B131" i="1"/>
  <c r="B130" i="1"/>
  <c r="B128" i="1"/>
  <c r="B127" i="1"/>
  <c r="B136" i="1" l="1"/>
  <c r="D64" i="1"/>
  <c r="B129" i="1"/>
  <c r="D144" i="1" l="1"/>
  <c r="G142" i="1" s="1"/>
  <c r="D145" i="1"/>
  <c r="G1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Campagna</author>
  </authors>
  <commentList>
    <comment ref="A143" authorId="0" shapeId="0" xr:uid="{00000000-0006-0000-0000-000001000000}">
      <text>
        <r>
          <rPr>
            <b/>
            <sz val="9"/>
            <color indexed="81"/>
            <rFont val="Tahoma"/>
            <family val="2"/>
          </rPr>
          <t>Comprised of Level of User Impact, Faculty/Staff Impact, User Community Impact, Student Impact, Business Impact and Critical Systems/Services Impact</t>
        </r>
        <r>
          <rPr>
            <sz val="9"/>
            <color indexed="81"/>
            <rFont val="Tahoma"/>
            <family val="2"/>
          </rPr>
          <t xml:space="preserve">
</t>
        </r>
      </text>
    </comment>
  </commentList>
</comments>
</file>

<file path=xl/sharedStrings.xml><?xml version="1.0" encoding="utf-8"?>
<sst xmlns="http://schemas.openxmlformats.org/spreadsheetml/2006/main" count="268" uniqueCount="137">
  <si>
    <t>Complexity and Impact Assessment</t>
  </si>
  <si>
    <t>Task</t>
  </si>
  <si>
    <t>Project Name:</t>
  </si>
  <si>
    <t>Level 4</t>
  </si>
  <si>
    <t>Project Manager:</t>
  </si>
  <si>
    <t>Date:</t>
  </si>
  <si>
    <t xml:space="preserve">Project managers should thoroughly evaluate a project's potential risks and understand the project's complexity before starting it. This evaluation also helps identify issues before they can affect the project's successful completion. Use this Project Assessment to help you systematically evaluate the risks and complexities of this project. </t>
  </si>
  <si>
    <t>Project Size</t>
  </si>
  <si>
    <t xml:space="preserve">Project Size Characteristics </t>
  </si>
  <si>
    <t>Based on project hours, complexity, and cost, what is the size of the project?</t>
  </si>
  <si>
    <t>Score</t>
  </si>
  <si>
    <t>Weighted Score</t>
  </si>
  <si>
    <t>Weight</t>
  </si>
  <si>
    <t>Notes</t>
  </si>
  <si>
    <t>Small:  &lt;200 hours, simple complexity, cost is less than $25K</t>
  </si>
  <si>
    <t>Medium: 200-400hours, moderate complexity, cost is $25k to $250K</t>
  </si>
  <si>
    <t>Large: 400-1000 hours, complex, cost is $250k to $500K</t>
  </si>
  <si>
    <t>XL: over &gt;1000 hours, very complex, cost is $500k +</t>
  </si>
  <si>
    <t>Scope</t>
  </si>
  <si>
    <t>Defining what is required is not always easy. Clearly defined deliverables, objectives, and scope minimize project risk. Evaluate and assess all scope risks, whether quantifiable or not.</t>
  </si>
  <si>
    <t>How well are project scope and requirements defined?</t>
  </si>
  <si>
    <t xml:space="preserve">Clearly defined </t>
  </si>
  <si>
    <t>Some ambiguity</t>
  </si>
  <si>
    <t>Vague or undefined</t>
  </si>
  <si>
    <t>Schedule</t>
  </si>
  <si>
    <t>Keeping to timelines and agreed critical paths is one of the most difficult situations that project managers face. Evaluate scheduling issues that may trigger a project risk.</t>
  </si>
  <si>
    <t>What is the estimated time it will take to complete the project?</t>
  </si>
  <si>
    <t xml:space="preserve">3 months or less </t>
  </si>
  <si>
    <t xml:space="preserve">3 months - 1 year </t>
  </si>
  <si>
    <t xml:space="preserve">1 year or more </t>
  </si>
  <si>
    <t>Does this project have a required or known deadline?</t>
  </si>
  <si>
    <t>No</t>
  </si>
  <si>
    <t>Yes</t>
  </si>
  <si>
    <t>Resources</t>
  </si>
  <si>
    <t>Size, availability, and source of expected resources for project team.</t>
  </si>
  <si>
    <t>Size of core project team members:</t>
  </si>
  <si>
    <t>1 - 5 people</t>
  </si>
  <si>
    <t>5 - 10 people</t>
  </si>
  <si>
    <t>10+ people</t>
  </si>
  <si>
    <t>How available is the project team to work this project?</t>
  </si>
  <si>
    <t>Dedicated team available; minimal disruptions expected</t>
  </si>
  <si>
    <t>Partially dedicated or limited team; some disruptions expected</t>
  </si>
  <si>
    <t>Ad hoc or no clear team available; significant disruptions expected</t>
  </si>
  <si>
    <t>How will team resources be allocated? Provide the sum of all that apply.</t>
  </si>
  <si>
    <t>Single OIT division</t>
  </si>
  <si>
    <t>Multiple OIT divisions</t>
  </si>
  <si>
    <t>Single external department</t>
  </si>
  <si>
    <t>Multiple external departments</t>
  </si>
  <si>
    <t>User Impact</t>
  </si>
  <si>
    <t>User impact examines the consequences of change or disruption to a business function and process to the end user.</t>
  </si>
  <si>
    <t>What level of impact will this have for University users?</t>
  </si>
  <si>
    <t>Low</t>
  </si>
  <si>
    <t>Medium</t>
  </si>
  <si>
    <t>High</t>
  </si>
  <si>
    <t>What is the impact on faculty/staff as a result of this project?</t>
  </si>
  <si>
    <t>Doesn't affect faculty/staff</t>
  </si>
  <si>
    <t>Few faculty/staff</t>
  </si>
  <si>
    <t>Moderate number of faculty/staff</t>
  </si>
  <si>
    <t>Many faculty/staff</t>
  </si>
  <si>
    <t>All faculty/staff</t>
  </si>
  <si>
    <t>Identify user community impacted by this project. Provide the sum of all that apply.</t>
  </si>
  <si>
    <t>OIT Division</t>
  </si>
  <si>
    <t xml:space="preserve">OIT </t>
  </si>
  <si>
    <t>Affiliates</t>
  </si>
  <si>
    <t xml:space="preserve">External Departments </t>
  </si>
  <si>
    <t>Campus Wide</t>
  </si>
  <si>
    <t>System Wide (4 campus)</t>
  </si>
  <si>
    <t>Average Score</t>
  </si>
  <si>
    <t>What is the impact on students as a result of this project?</t>
  </si>
  <si>
    <t>Doesn't affect students</t>
  </si>
  <si>
    <t>Few students</t>
  </si>
  <si>
    <t>Moderate number of students</t>
  </si>
  <si>
    <t>Many students</t>
  </si>
  <si>
    <t>All students</t>
  </si>
  <si>
    <t>Business Impact</t>
  </si>
  <si>
    <t>Business impact examines the consequences of change or disruption to a business function and process.</t>
  </si>
  <si>
    <t>What is the potential level of impact to business processes?</t>
  </si>
  <si>
    <t>Minimal changes to business processes</t>
  </si>
  <si>
    <t>Moderate changes to business processes</t>
  </si>
  <si>
    <t>Significant changes to business processes</t>
  </si>
  <si>
    <t>Will there be impacts to other critical systems or services as a result of this project?</t>
  </si>
  <si>
    <t>Security</t>
  </si>
  <si>
    <t>Potential role or need from Security Operations and Risk &amp; Compliance</t>
  </si>
  <si>
    <t>Does this project require Risk and Compliance (RAC) to generate documentation for this project?</t>
  </si>
  <si>
    <t>Does this project require Risk and Compliance (RAC) to perform a security review for this project?</t>
  </si>
  <si>
    <t>Does this project require Security and Operations (SecOPS) to perform a security review for this project?</t>
  </si>
  <si>
    <t>Does this project require Security and Operations (SecOPS) to perform security work (firewall, DMZ, etc.) for this project?</t>
  </si>
  <si>
    <t>Data Considerations</t>
  </si>
  <si>
    <t>The information and data required to successfully complete this project.</t>
  </si>
  <si>
    <t>Will IdM resources be required for this project?</t>
  </si>
  <si>
    <t>Will data integration resources be required for this project?</t>
  </si>
  <si>
    <t>Will this project require approval from the Architecture Review Board (ARB)?</t>
  </si>
  <si>
    <t>Does this project require managed data (FERPA, HIPAA, PCI, etc.)?</t>
  </si>
  <si>
    <t>Vendor Involvement</t>
  </si>
  <si>
    <t>Vendor and contract labor needed for this project.</t>
  </si>
  <si>
    <t>Will vendors be involved in this project?</t>
  </si>
  <si>
    <t>Does this project require contingent or contract labor?</t>
  </si>
  <si>
    <t>Project Visibility</t>
  </si>
  <si>
    <r>
      <t xml:space="preserve">Does this project have high </t>
    </r>
    <r>
      <rPr>
        <b/>
        <u/>
        <sz val="11"/>
        <color rgb="FF000000"/>
        <rFont val="Arial"/>
        <family val="2"/>
      </rPr>
      <t>internal</t>
    </r>
    <r>
      <rPr>
        <b/>
        <sz val="11"/>
        <color rgb="FF000000"/>
        <rFont val="Arial"/>
        <family val="2"/>
      </rPr>
      <t xml:space="preserve"> visibility?</t>
    </r>
  </si>
  <si>
    <r>
      <t xml:space="preserve">Does this project have high </t>
    </r>
    <r>
      <rPr>
        <b/>
        <u/>
        <sz val="11"/>
        <color rgb="FF000000"/>
        <rFont val="Arial"/>
        <family val="2"/>
      </rPr>
      <t>external</t>
    </r>
    <r>
      <rPr>
        <b/>
        <sz val="11"/>
        <color rgb="FF000000"/>
        <rFont val="Arial"/>
        <family val="2"/>
      </rPr>
      <t xml:space="preserve"> visibility?</t>
    </r>
  </si>
  <si>
    <t>Summary of Project Complexity Category Scores</t>
  </si>
  <si>
    <t>Impact to Critical Systems/Services</t>
  </si>
  <si>
    <t xml:space="preserve">Scope </t>
  </si>
  <si>
    <t>RAC Resources</t>
  </si>
  <si>
    <t>SecOPS Resources</t>
  </si>
  <si>
    <t>Known Deadline</t>
  </si>
  <si>
    <t>IdM Resources</t>
  </si>
  <si>
    <t>Team Size</t>
  </si>
  <si>
    <t>Data Integration Resources</t>
  </si>
  <si>
    <t>Team Availability</t>
  </si>
  <si>
    <t>ARB Review</t>
  </si>
  <si>
    <t>Divisions / Departments</t>
  </si>
  <si>
    <t>Managed Data</t>
  </si>
  <si>
    <t>Level of User Impact</t>
  </si>
  <si>
    <t>Vendor Resources</t>
  </si>
  <si>
    <t>Faculty and Staff Impact</t>
  </si>
  <si>
    <t xml:space="preserve">Contingent or Contract Labor </t>
  </si>
  <si>
    <t>User Community Impact</t>
  </si>
  <si>
    <t>Internal Visibility</t>
  </si>
  <si>
    <t>Student Impact</t>
  </si>
  <si>
    <t>External Visibility</t>
  </si>
  <si>
    <t>** OIT Resources</t>
  </si>
  <si>
    <t>Complexity Assessment Score</t>
  </si>
  <si>
    <t xml:space="preserve">Impact Assessment Score </t>
  </si>
  <si>
    <t>Weighted Impact Score (this is then multiplied by (100/4) to give an Impact Score out of 100)</t>
  </si>
  <si>
    <t>Weighted Complexity Score (this is then multiplied by (100/4) to give a Complexity Score out of 100)</t>
  </si>
  <si>
    <t>Other considerations</t>
  </si>
  <si>
    <t>Assess the project against the following categories important to OIT Leadership</t>
  </si>
  <si>
    <t>Other (Score all that apply)</t>
  </si>
  <si>
    <t>TBD</t>
  </si>
  <si>
    <t>Total</t>
  </si>
  <si>
    <t>Overall Project Complexity Assessment Score</t>
  </si>
  <si>
    <t>Low (15 - 33)</t>
  </si>
  <si>
    <t>Medium  (34 - 66)</t>
  </si>
  <si>
    <t>High (67-100)</t>
  </si>
  <si>
    <t>Planning, Analysis and Change Team</t>
  </si>
  <si>
    <t>Revised: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</si>
</sst>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rgb="FF000000"/>
      <name val="Calibri"/>
      <family val="2"/>
    </font>
    <font>
      <sz val="11"/>
      <color rgb="FF000000"/>
      <name val="Calibri"/>
      <family val="2"/>
    </font>
    <font>
      <b/>
      <sz val="18"/>
      <color rgb="FF000000"/>
      <name val="Calibri"/>
      <family val="2"/>
    </font>
    <font>
      <sz val="11"/>
      <color rgb="FF00B050"/>
      <name val="Calibri"/>
      <family val="2"/>
    </font>
    <font>
      <sz val="11"/>
      <color rgb="FF000000"/>
      <name val="Arial"/>
      <family val="2"/>
    </font>
    <font>
      <sz val="11"/>
      <name val="Arial"/>
      <family val="2"/>
    </font>
    <font>
      <b/>
      <i/>
      <sz val="11"/>
      <color rgb="FF000000"/>
      <name val="Arial"/>
      <family val="2"/>
    </font>
    <font>
      <b/>
      <sz val="18"/>
      <color rgb="FF000000"/>
      <name val="Arial"/>
      <family val="2"/>
    </font>
    <font>
      <b/>
      <sz val="11"/>
      <color rgb="FF000000"/>
      <name val="Arial"/>
      <family val="2"/>
    </font>
    <font>
      <b/>
      <u/>
      <sz val="11"/>
      <color rgb="FF000000"/>
      <name val="Arial"/>
      <family val="2"/>
    </font>
    <font>
      <b/>
      <sz val="12"/>
      <name val="Arial"/>
      <family val="2"/>
    </font>
    <font>
      <b/>
      <sz val="18"/>
      <name val="Arial"/>
      <family val="2"/>
    </font>
    <font>
      <sz val="12"/>
      <color rgb="FF000000"/>
      <name val="Arial"/>
      <family val="2"/>
    </font>
    <font>
      <b/>
      <sz val="12"/>
      <color rgb="FF000000"/>
      <name val="Arial"/>
      <family val="2"/>
    </font>
    <font>
      <sz val="11"/>
      <color rgb="FFFF0000"/>
      <name val="Arial"/>
      <family val="2"/>
    </font>
    <font>
      <sz val="11"/>
      <color rgb="FF0000FF"/>
      <name val="Arial"/>
      <family val="2"/>
    </font>
    <font>
      <sz val="8"/>
      <color rgb="FF0000FF"/>
      <name val="Arial"/>
      <family val="2"/>
    </font>
    <font>
      <sz val="9"/>
      <color indexed="81"/>
      <name val="Tahoma"/>
      <family val="2"/>
    </font>
    <font>
      <b/>
      <sz val="9"/>
      <color indexed="81"/>
      <name val="Tahoma"/>
      <family val="2"/>
    </font>
    <font>
      <b/>
      <sz val="11"/>
      <color theme="1"/>
      <name val="Arial"/>
      <family val="2"/>
    </font>
    <font>
      <b/>
      <sz val="11"/>
      <name val="Arial"/>
      <family val="2"/>
    </font>
    <font>
      <b/>
      <sz val="26"/>
      <color theme="1"/>
      <name val="Calibri"/>
      <family val="2"/>
      <scheme val="minor"/>
    </font>
  </fonts>
  <fills count="12">
    <fill>
      <patternFill patternType="none"/>
    </fill>
    <fill>
      <patternFill patternType="gray125"/>
    </fill>
    <fill>
      <patternFill patternType="solid">
        <fgColor rgb="FFCFB87C"/>
        <bgColor indexed="64"/>
      </patternFill>
    </fill>
    <fill>
      <patternFill patternType="solid">
        <fgColor rgb="FFCFB87C"/>
        <bgColor rgb="FFCCCCCC"/>
      </patternFill>
    </fill>
    <fill>
      <patternFill patternType="solid">
        <fgColor rgb="FFCFB87C"/>
        <bgColor rgb="FFBFBFBF"/>
      </patternFill>
    </fill>
    <fill>
      <patternFill patternType="solid">
        <fgColor theme="0"/>
        <bgColor indexed="64"/>
      </patternFill>
    </fill>
    <fill>
      <patternFill patternType="solid">
        <fgColor rgb="FFCFB87C"/>
        <bgColor rgb="FF595959"/>
      </patternFill>
    </fill>
    <fill>
      <patternFill patternType="solid">
        <fgColor theme="0"/>
        <bgColor rgb="FFBFBFBF"/>
      </patternFill>
    </fill>
    <fill>
      <patternFill patternType="solid">
        <fgColor rgb="FF66FF33"/>
        <bgColor indexed="64"/>
      </patternFill>
    </fill>
    <fill>
      <patternFill patternType="solid">
        <fgColor rgb="FFFFFF00"/>
        <bgColor indexed="64"/>
      </patternFill>
    </fill>
    <fill>
      <patternFill patternType="solid">
        <fgColor rgb="FFFF0000"/>
        <bgColor indexed="64"/>
      </patternFill>
    </fill>
    <fill>
      <patternFill patternType="solid">
        <fgColor theme="2" tint="-0.499984740745262"/>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indexed="64"/>
      </right>
      <top style="thin">
        <color rgb="FF000000"/>
      </top>
      <bottom style="medium">
        <color rgb="FF000000"/>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indexed="64"/>
      </right>
      <top/>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top/>
      <bottom style="medium">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medium">
        <color rgb="FF000000"/>
      </bottom>
      <diagonal/>
    </border>
    <border>
      <left style="thin">
        <color indexed="64"/>
      </left>
      <right/>
      <top style="thin">
        <color rgb="FF000000"/>
      </top>
      <bottom/>
      <diagonal/>
    </border>
    <border>
      <left/>
      <right style="thin">
        <color indexed="64"/>
      </right>
      <top/>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medium">
        <color rgb="FF000000"/>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57">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0" fontId="6" fillId="0" borderId="5" xfId="0" applyFont="1" applyBorder="1" applyAlignment="1">
      <alignment horizontal="left" vertical="center" wrapText="1"/>
    </xf>
    <xf numFmtId="0" fontId="8" fillId="3" borderId="9"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1" fillId="0" borderId="0" xfId="0" applyFont="1" applyAlignment="1">
      <alignment wrapText="1"/>
    </xf>
    <xf numFmtId="0" fontId="4" fillId="0" borderId="6" xfId="0" applyFont="1" applyBorder="1" applyAlignment="1">
      <alignment wrapText="1"/>
    </xf>
    <xf numFmtId="0" fontId="4" fillId="0" borderId="17" xfId="0" applyFont="1" applyBorder="1" applyAlignment="1">
      <alignment horizontal="left" vertical="center" wrapText="1"/>
    </xf>
    <xf numFmtId="0" fontId="4" fillId="0" borderId="14"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8" fillId="3" borderId="9"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center" vertical="center"/>
    </xf>
    <xf numFmtId="0" fontId="4" fillId="0" borderId="12" xfId="0" applyFont="1" applyBorder="1" applyAlignment="1">
      <alignment vertical="center" wrapText="1"/>
    </xf>
    <xf numFmtId="0" fontId="4" fillId="0" borderId="18" xfId="0" applyFont="1" applyBorder="1" applyAlignment="1">
      <alignment vertical="center"/>
    </xf>
    <xf numFmtId="0" fontId="8" fillId="4" borderId="9" xfId="0" applyFont="1" applyFill="1" applyBorder="1" applyAlignment="1">
      <alignment horizontal="center" vertical="center"/>
    </xf>
    <xf numFmtId="0" fontId="4" fillId="0" borderId="18"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horizontal="center" vertical="center"/>
    </xf>
    <xf numFmtId="0" fontId="4" fillId="0" borderId="6"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8" fillId="2" borderId="6" xfId="0" applyFont="1" applyFill="1" applyBorder="1" applyAlignment="1">
      <alignment vertical="center" wrapText="1"/>
    </xf>
    <xf numFmtId="0" fontId="8" fillId="2" borderId="6" xfId="0" applyFont="1" applyFill="1" applyBorder="1" applyAlignment="1">
      <alignment horizontal="center" vertical="center"/>
    </xf>
    <xf numFmtId="0" fontId="8" fillId="2" borderId="39" xfId="0"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left" vertical="center"/>
    </xf>
    <xf numFmtId="0" fontId="8" fillId="4" borderId="41" xfId="0" applyFont="1" applyFill="1" applyBorder="1" applyAlignment="1">
      <alignment horizontal="center" vertical="center"/>
    </xf>
    <xf numFmtId="0" fontId="4" fillId="0" borderId="12" xfId="0" applyFont="1" applyBorder="1" applyAlignment="1">
      <alignment vertical="center"/>
    </xf>
    <xf numFmtId="1" fontId="4" fillId="0" borderId="13" xfId="0" applyNumberFormat="1" applyFont="1" applyBorder="1" applyAlignment="1">
      <alignment horizontal="center" vertical="center"/>
    </xf>
    <xf numFmtId="1" fontId="4" fillId="0" borderId="4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7" borderId="45" xfId="0" applyNumberFormat="1" applyFont="1" applyFill="1" applyBorder="1" applyAlignment="1">
      <alignment horizontal="center" vertical="center"/>
    </xf>
    <xf numFmtId="0" fontId="0" fillId="0" borderId="0" xfId="0" applyAlignment="1">
      <alignment horizontal="right" vertical="center"/>
    </xf>
    <xf numFmtId="1" fontId="4" fillId="7" borderId="6" xfId="0" applyNumberFormat="1" applyFont="1" applyFill="1" applyBorder="1" applyAlignment="1">
      <alignment horizontal="center" vertical="center"/>
    </xf>
    <xf numFmtId="0" fontId="4" fillId="0" borderId="39" xfId="0" applyFont="1" applyBorder="1" applyAlignment="1">
      <alignment horizontal="left" vertical="center" wrapText="1"/>
    </xf>
    <xf numFmtId="0" fontId="4" fillId="5" borderId="6" xfId="0" applyFont="1" applyFill="1" applyBorder="1" applyAlignment="1">
      <alignment horizontal="center" vertical="center"/>
    </xf>
    <xf numFmtId="164" fontId="4" fillId="5" borderId="55" xfId="0" applyNumberFormat="1" applyFont="1" applyFill="1" applyBorder="1" applyAlignment="1">
      <alignment horizontal="center" vertical="center"/>
    </xf>
    <xf numFmtId="0" fontId="4" fillId="5" borderId="33" xfId="0" applyFont="1" applyFill="1" applyBorder="1" applyAlignment="1">
      <alignment horizontal="center" vertical="center"/>
    </xf>
    <xf numFmtId="0" fontId="6" fillId="0" borderId="49" xfId="0" applyFont="1" applyBorder="1" applyAlignment="1">
      <alignment vertical="center" wrapText="1"/>
    </xf>
    <xf numFmtId="0" fontId="4" fillId="11" borderId="54" xfId="0" applyFont="1" applyFill="1" applyBorder="1" applyAlignment="1">
      <alignment horizontal="center" vertical="center"/>
    </xf>
    <xf numFmtId="164" fontId="4" fillId="0" borderId="34" xfId="0" applyNumberFormat="1" applyFont="1" applyBorder="1" applyAlignment="1">
      <alignment horizontal="center" vertical="center"/>
    </xf>
    <xf numFmtId="0" fontId="7" fillId="9" borderId="52" xfId="0" applyFont="1" applyFill="1" applyBorder="1" applyAlignment="1">
      <alignment horizontal="center" vertical="center"/>
    </xf>
    <xf numFmtId="0" fontId="4" fillId="0" borderId="35" xfId="0" applyFont="1" applyBorder="1" applyAlignment="1">
      <alignment vertical="center"/>
    </xf>
    <xf numFmtId="0" fontId="4" fillId="0" borderId="57" xfId="0" applyFont="1" applyBorder="1" applyAlignment="1">
      <alignment horizontal="center"/>
    </xf>
    <xf numFmtId="0" fontId="0" fillId="0" borderId="49" xfId="0" applyBorder="1"/>
    <xf numFmtId="0" fontId="14" fillId="0" borderId="0" xfId="0" applyFont="1"/>
    <xf numFmtId="0" fontId="0" fillId="0" borderId="0" xfId="0" applyAlignment="1">
      <alignment horizontal="right"/>
    </xf>
    <xf numFmtId="0" fontId="13" fillId="0" borderId="6" xfId="0" applyFont="1" applyBorder="1" applyAlignment="1">
      <alignment vertical="center" wrapText="1"/>
    </xf>
    <xf numFmtId="0" fontId="12" fillId="0" borderId="6" xfId="0" applyFont="1" applyBorder="1" applyAlignment="1">
      <alignment vertical="center" wrapText="1"/>
    </xf>
    <xf numFmtId="0" fontId="13" fillId="0" borderId="6" xfId="0" applyFont="1" applyBorder="1" applyAlignment="1">
      <alignment horizontal="center" vertical="center" wrapText="1"/>
    </xf>
    <xf numFmtId="0" fontId="12" fillId="0" borderId="0" xfId="0" applyFont="1"/>
    <xf numFmtId="0" fontId="13" fillId="0" borderId="33" xfId="0" applyFont="1" applyBorder="1" applyAlignment="1">
      <alignment horizontal="center" vertical="center" wrapText="1"/>
    </xf>
    <xf numFmtId="0" fontId="8" fillId="3" borderId="58" xfId="0" applyFont="1" applyFill="1" applyBorder="1" applyAlignment="1">
      <alignment horizontal="center" vertical="center" wrapText="1"/>
    </xf>
    <xf numFmtId="164" fontId="4" fillId="5" borderId="6" xfId="0" applyNumberFormat="1" applyFont="1" applyFill="1" applyBorder="1" applyAlignment="1">
      <alignment horizontal="center" vertical="center"/>
    </xf>
    <xf numFmtId="2" fontId="0" fillId="0" borderId="0" xfId="0" applyNumberFormat="1"/>
    <xf numFmtId="164" fontId="7" fillId="0" borderId="52" xfId="0" applyNumberFormat="1" applyFont="1" applyBorder="1" applyAlignment="1">
      <alignment horizontal="center" vertical="center"/>
    </xf>
    <xf numFmtId="0" fontId="15" fillId="0" borderId="15" xfId="0" applyFont="1" applyBorder="1" applyAlignment="1">
      <alignment horizontal="left" vertical="center"/>
    </xf>
    <xf numFmtId="0" fontId="15" fillId="0" borderId="37" xfId="0" applyFont="1" applyBorder="1" applyAlignment="1">
      <alignment horizontal="left" vertical="center"/>
    </xf>
    <xf numFmtId="0" fontId="15" fillId="0" borderId="42" xfId="0" applyFont="1" applyBorder="1" applyAlignment="1">
      <alignment horizontal="left" vertical="center"/>
    </xf>
    <xf numFmtId="0" fontId="4" fillId="0" borderId="33" xfId="0" applyFont="1" applyBorder="1" applyAlignment="1">
      <alignment horizontal="left"/>
    </xf>
    <xf numFmtId="0" fontId="4" fillId="0" borderId="60" xfId="0" applyFont="1" applyBorder="1" applyAlignment="1">
      <alignment horizontal="left"/>
    </xf>
    <xf numFmtId="0" fontId="4" fillId="0" borderId="34" xfId="0" applyFont="1" applyBorder="1" applyAlignment="1">
      <alignment horizontal="left"/>
    </xf>
    <xf numFmtId="0" fontId="5" fillId="7" borderId="34" xfId="0" applyFont="1" applyFill="1" applyBorder="1" applyAlignment="1">
      <alignment vertical="center"/>
    </xf>
    <xf numFmtId="0" fontId="5" fillId="5" borderId="6" xfId="0" applyFont="1" applyFill="1" applyBorder="1"/>
    <xf numFmtId="0" fontId="15" fillId="0" borderId="15" xfId="0" applyFont="1" applyBorder="1" applyAlignment="1">
      <alignment vertical="center"/>
    </xf>
    <xf numFmtId="0" fontId="15" fillId="0" borderId="37" xfId="0" applyFont="1" applyBorder="1" applyAlignment="1">
      <alignment vertical="center"/>
    </xf>
    <xf numFmtId="0" fontId="15" fillId="0" borderId="42" xfId="0" applyFont="1" applyBorder="1" applyAlignment="1">
      <alignment vertical="center"/>
    </xf>
    <xf numFmtId="0" fontId="4" fillId="0" borderId="15" xfId="0" applyFont="1" applyBorder="1" applyAlignment="1">
      <alignment vertical="center"/>
    </xf>
    <xf numFmtId="0" fontId="4" fillId="0" borderId="37" xfId="0" applyFont="1" applyBorder="1" applyAlignment="1">
      <alignment vertical="center"/>
    </xf>
    <xf numFmtId="0" fontId="4" fillId="0" borderId="42" xfId="0" applyFont="1" applyBorder="1" applyAlignment="1">
      <alignment vertical="center"/>
    </xf>
    <xf numFmtId="0" fontId="5" fillId="7" borderId="29" xfId="0" applyFont="1" applyFill="1" applyBorder="1" applyAlignment="1">
      <alignment vertical="center"/>
    </xf>
    <xf numFmtId="0" fontId="5" fillId="5" borderId="44" xfId="0" applyFont="1" applyFill="1" applyBorder="1"/>
    <xf numFmtId="0" fontId="4" fillId="0" borderId="39" xfId="0" applyFont="1" applyBorder="1" applyAlignment="1">
      <alignment vertical="center" wrapText="1"/>
    </xf>
    <xf numFmtId="0" fontId="4" fillId="0" borderId="40" xfId="0" applyFont="1" applyBorder="1" applyAlignment="1">
      <alignment horizontal="center" vertical="center"/>
    </xf>
    <xf numFmtId="0" fontId="4" fillId="0" borderId="69" xfId="0" applyFont="1" applyBorder="1" applyAlignment="1">
      <alignment horizontal="center" vertical="center"/>
    </xf>
    <xf numFmtId="1" fontId="4" fillId="0" borderId="34" xfId="0" applyNumberFormat="1" applyFont="1" applyBorder="1" applyAlignment="1">
      <alignment horizontal="center" vertical="center"/>
    </xf>
    <xf numFmtId="0" fontId="4" fillId="0" borderId="17" xfId="0" applyFont="1" applyBorder="1" applyAlignment="1">
      <alignment vertical="center"/>
    </xf>
    <xf numFmtId="0" fontId="4" fillId="0" borderId="6" xfId="0" applyFont="1" applyBorder="1"/>
    <xf numFmtId="0" fontId="4" fillId="0" borderId="39" xfId="0" applyFont="1" applyBorder="1" applyAlignment="1">
      <alignment vertical="center"/>
    </xf>
    <xf numFmtId="1" fontId="4" fillId="0" borderId="36" xfId="0" applyNumberFormat="1" applyFont="1" applyBorder="1" applyAlignment="1">
      <alignment horizontal="center" vertical="center"/>
    </xf>
    <xf numFmtId="0" fontId="4" fillId="0" borderId="0" xfId="0" applyFont="1" applyAlignment="1">
      <alignment horizontal="center" vertical="center"/>
    </xf>
    <xf numFmtId="0" fontId="4" fillId="0" borderId="51" xfId="0" applyFont="1" applyBorder="1" applyAlignment="1">
      <alignment horizontal="center" vertical="center"/>
    </xf>
    <xf numFmtId="0" fontId="0" fillId="0" borderId="6" xfId="0" applyBorder="1" applyAlignment="1">
      <alignment horizontal="center" vertical="center"/>
    </xf>
    <xf numFmtId="2" fontId="0" fillId="0" borderId="0" xfId="0" applyNumberFormat="1" applyAlignment="1">
      <alignment horizontal="left" indent="1"/>
    </xf>
    <xf numFmtId="2" fontId="0" fillId="0" borderId="49" xfId="0" applyNumberFormat="1" applyBorder="1"/>
    <xf numFmtId="0" fontId="0" fillId="0" borderId="0" xfId="0" applyAlignment="1">
      <alignment horizontal="center" vertical="center"/>
    </xf>
    <xf numFmtId="1" fontId="0" fillId="0" borderId="0" xfId="0" applyNumberFormat="1" applyAlignment="1">
      <alignment horizontal="center" vertical="center"/>
    </xf>
    <xf numFmtId="0" fontId="5" fillId="0" borderId="12" xfId="0" applyFont="1" applyBorder="1" applyAlignment="1">
      <alignment vertical="center"/>
    </xf>
    <xf numFmtId="0" fontId="5" fillId="0" borderId="39" xfId="0" applyFont="1" applyBorder="1" applyAlignment="1">
      <alignment vertical="center"/>
    </xf>
    <xf numFmtId="0" fontId="5" fillId="0" borderId="6" xfId="0" applyFont="1" applyBorder="1" applyAlignment="1">
      <alignment vertical="center"/>
    </xf>
    <xf numFmtId="0" fontId="8" fillId="4" borderId="10" xfId="0" applyFont="1" applyFill="1" applyBorder="1" applyAlignment="1">
      <alignment horizontal="center" vertical="center"/>
    </xf>
    <xf numFmtId="0" fontId="6" fillId="0" borderId="4" xfId="0" applyFont="1" applyBorder="1" applyAlignment="1">
      <alignment horizontal="left"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xf>
    <xf numFmtId="0" fontId="4" fillId="0" borderId="58" xfId="0" applyFont="1" applyBorder="1" applyAlignment="1">
      <alignment horizontal="center" vertical="center"/>
    </xf>
    <xf numFmtId="0" fontId="0" fillId="0" borderId="0" xfId="0" applyAlignment="1">
      <alignment horizontal="center"/>
    </xf>
    <xf numFmtId="0" fontId="11" fillId="4" borderId="46" xfId="0" applyFont="1" applyFill="1" applyBorder="1" applyAlignment="1">
      <alignment horizontal="left" vertical="center"/>
    </xf>
    <xf numFmtId="0" fontId="11" fillId="4" borderId="53" xfId="0" applyFont="1" applyFill="1" applyBorder="1" applyAlignment="1">
      <alignment horizontal="left" vertical="center"/>
    </xf>
    <xf numFmtId="0" fontId="4" fillId="0" borderId="40" xfId="0" applyFont="1" applyBorder="1" applyAlignment="1">
      <alignment horizontal="center" vertical="center" wrapText="1"/>
    </xf>
    <xf numFmtId="0" fontId="4" fillId="0" borderId="6" xfId="0" applyFont="1" applyBorder="1" applyAlignment="1">
      <alignment horizontal="center" vertical="center"/>
    </xf>
    <xf numFmtId="0" fontId="19" fillId="2" borderId="6" xfId="0" applyFont="1" applyFill="1" applyBorder="1" applyAlignment="1">
      <alignment horizontal="left" vertical="center"/>
    </xf>
    <xf numFmtId="16" fontId="20" fillId="2" borderId="60" xfId="0" applyNumberFormat="1" applyFont="1" applyFill="1" applyBorder="1" applyAlignment="1">
      <alignment horizontal="left" vertical="center" wrapText="1"/>
    </xf>
    <xf numFmtId="16" fontId="20" fillId="2" borderId="53" xfId="0" applyNumberFormat="1" applyFont="1" applyFill="1" applyBorder="1" applyAlignment="1">
      <alignment horizontal="left" vertical="center" wrapText="1"/>
    </xf>
    <xf numFmtId="16" fontId="20" fillId="2" borderId="6" xfId="0" applyNumberFormat="1" applyFont="1" applyFill="1" applyBorder="1" applyAlignment="1">
      <alignment horizontal="left" vertical="center" wrapText="1"/>
    </xf>
    <xf numFmtId="16" fontId="20" fillId="0" borderId="60" xfId="0" applyNumberFormat="1" applyFont="1" applyBorder="1" applyAlignment="1">
      <alignment horizontal="left" vertical="center" wrapText="1"/>
    </xf>
    <xf numFmtId="16" fontId="20" fillId="0" borderId="34" xfId="0" applyNumberFormat="1" applyFont="1" applyBorder="1" applyAlignment="1">
      <alignment horizontal="left" vertical="center" wrapText="1"/>
    </xf>
    <xf numFmtId="16" fontId="20" fillId="2" borderId="74" xfId="0" applyNumberFormat="1"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10"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0" fontId="4" fillId="0" borderId="66" xfId="0" applyFont="1" applyBorder="1" applyAlignment="1">
      <alignment horizontal="left" vertical="center" wrapText="1"/>
    </xf>
    <xf numFmtId="0" fontId="5" fillId="0" borderId="16" xfId="0" applyFont="1" applyBorder="1" applyAlignment="1">
      <alignment horizontal="left" wrapText="1"/>
    </xf>
    <xf numFmtId="0" fontId="4" fillId="0" borderId="68" xfId="0" applyFont="1" applyBorder="1" applyAlignment="1">
      <alignment horizontal="left" vertical="center" wrapText="1"/>
    </xf>
    <xf numFmtId="0" fontId="5" fillId="0" borderId="31" xfId="0" applyFont="1" applyBorder="1" applyAlignment="1">
      <alignment horizontal="left" wrapText="1"/>
    </xf>
    <xf numFmtId="0" fontId="4" fillId="5" borderId="39"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57" xfId="0" applyFont="1" applyFill="1" applyBorder="1" applyAlignment="1">
      <alignment horizontal="center" vertical="center"/>
    </xf>
    <xf numFmtId="0" fontId="4" fillId="0" borderId="39"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4" fillId="0" borderId="39"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7" xfId="0" applyFont="1" applyBorder="1" applyAlignment="1">
      <alignment horizontal="left" vertical="center" wrapText="1"/>
    </xf>
    <xf numFmtId="0" fontId="5" fillId="0" borderId="21" xfId="0" applyFont="1" applyBorder="1" applyAlignment="1">
      <alignment horizontal="left" wrapText="1"/>
    </xf>
    <xf numFmtId="0" fontId="7" fillId="0" borderId="4"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8" fillId="4" borderId="27" xfId="0" applyFont="1" applyFill="1" applyBorder="1" applyAlignment="1">
      <alignment horizontal="left" vertical="center" wrapText="1"/>
    </xf>
    <xf numFmtId="0" fontId="6"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8" fillId="4" borderId="27" xfId="0" applyFont="1" applyFill="1" applyBorder="1" applyAlignment="1">
      <alignment horizontal="center" vertical="center" wrapText="1"/>
    </xf>
    <xf numFmtId="0" fontId="5" fillId="2" borderId="28" xfId="0" applyFont="1" applyFill="1" applyBorder="1" applyAlignment="1">
      <alignment wrapText="1"/>
    </xf>
    <xf numFmtId="0" fontId="4" fillId="0" borderId="6" xfId="0" applyFont="1" applyBorder="1" applyAlignment="1">
      <alignment horizontal="center"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left" vertical="center" wrapText="1"/>
    </xf>
    <xf numFmtId="0" fontId="4" fillId="5" borderId="72"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0" xfId="0" applyFont="1" applyFill="1" applyAlignment="1">
      <alignment horizontal="center" vertical="center"/>
    </xf>
    <xf numFmtId="0" fontId="12" fillId="8" borderId="5" xfId="0" applyFont="1" applyFill="1" applyBorder="1" applyAlignment="1">
      <alignment horizontal="center" vertical="center"/>
    </xf>
    <xf numFmtId="0" fontId="11" fillId="4" borderId="46" xfId="0" applyFont="1" applyFill="1" applyBorder="1" applyAlignment="1">
      <alignment horizontal="left" vertical="center"/>
    </xf>
    <xf numFmtId="0" fontId="11" fillId="4" borderId="53" xfId="0" applyFont="1" applyFill="1" applyBorder="1" applyAlignment="1">
      <alignment horizontal="left"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11"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1" xfId="0" applyFont="1" applyBorder="1" applyAlignment="1">
      <alignment horizontal="center" vertical="center" wrapText="1"/>
    </xf>
    <xf numFmtId="0" fontId="0" fillId="0" borderId="47" xfId="0" applyBorder="1" applyAlignment="1">
      <alignment horizontal="center"/>
    </xf>
    <xf numFmtId="0" fontId="0" fillId="0" borderId="0" xfId="0" applyAlignment="1">
      <alignment horizontal="center"/>
    </xf>
    <xf numFmtId="0" fontId="4" fillId="5" borderId="40" xfId="0" applyFont="1" applyFill="1" applyBorder="1" applyAlignment="1">
      <alignment horizontal="center" vertical="center"/>
    </xf>
    <xf numFmtId="0" fontId="4" fillId="5" borderId="61" xfId="0" applyFont="1" applyFill="1" applyBorder="1" applyAlignment="1">
      <alignment horizontal="center"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1" fillId="6" borderId="46" xfId="0" applyFont="1" applyFill="1" applyBorder="1" applyAlignment="1">
      <alignment horizontal="center" vertical="center"/>
    </xf>
    <xf numFmtId="0" fontId="11" fillId="6" borderId="53"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4" fillId="5" borderId="62"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4" fillId="5" borderId="64" xfId="0" applyFont="1" applyFill="1" applyBorder="1" applyAlignment="1">
      <alignment horizontal="center" vertical="center"/>
    </xf>
    <xf numFmtId="0" fontId="4" fillId="5" borderId="65" xfId="0" applyFont="1" applyFill="1" applyBorder="1" applyAlignment="1">
      <alignment horizontal="center" vertical="center"/>
    </xf>
    <xf numFmtId="0" fontId="8" fillId="4" borderId="28" xfId="0" applyFont="1" applyFill="1" applyBorder="1" applyAlignment="1">
      <alignment horizontal="left" vertical="center" wrapText="1"/>
    </xf>
    <xf numFmtId="0" fontId="4" fillId="0" borderId="3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8" fillId="3" borderId="7" xfId="0" applyFont="1" applyFill="1" applyBorder="1" applyAlignment="1">
      <alignment horizontal="left" vertical="center" wrapText="1"/>
    </xf>
    <xf numFmtId="0" fontId="5" fillId="2" borderId="8" xfId="0" applyFont="1" applyFill="1" applyBorder="1" applyAlignment="1">
      <alignment wrapText="1"/>
    </xf>
    <xf numFmtId="0" fontId="8" fillId="3" borderId="10" xfId="0" applyFont="1" applyFill="1" applyBorder="1" applyAlignment="1">
      <alignment horizontal="center" vertical="center" wrapText="1"/>
    </xf>
    <xf numFmtId="0" fontId="5" fillId="2" borderId="11" xfId="0" applyFont="1" applyFill="1" applyBorder="1" applyAlignment="1">
      <alignment wrapText="1"/>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8" fillId="3" borderId="7" xfId="0" applyFont="1" applyFill="1" applyBorder="1" applyAlignment="1">
      <alignment horizontal="left" vertical="center"/>
    </xf>
    <xf numFmtId="0" fontId="8" fillId="3" borderId="10" xfId="0" applyFont="1" applyFill="1" applyBorder="1" applyAlignment="1">
      <alignment horizontal="center" vertical="center"/>
    </xf>
    <xf numFmtId="0" fontId="21" fillId="5" borderId="61" xfId="0" applyFont="1" applyFill="1" applyBorder="1" applyAlignment="1">
      <alignment horizontal="left"/>
    </xf>
    <xf numFmtId="0" fontId="21" fillId="5" borderId="32" xfId="0" applyFont="1" applyFill="1" applyBorder="1" applyAlignment="1">
      <alignment horizontal="left"/>
    </xf>
    <xf numFmtId="0" fontId="21" fillId="5" borderId="73" xfId="0" applyFont="1" applyFill="1" applyBorder="1" applyAlignment="1">
      <alignment horizontal="left"/>
    </xf>
    <xf numFmtId="0" fontId="4" fillId="0" borderId="66" xfId="0" applyFont="1" applyBorder="1" applyAlignment="1">
      <alignment horizontal="center" vertical="center" wrapText="1"/>
    </xf>
    <xf numFmtId="16" fontId="4" fillId="2" borderId="33" xfId="0" applyNumberFormat="1" applyFont="1" applyFill="1" applyBorder="1" applyAlignment="1">
      <alignment horizontal="left" vertical="center" wrapText="1"/>
    </xf>
    <xf numFmtId="16" fontId="4" fillId="2" borderId="60" xfId="0" applyNumberFormat="1" applyFont="1" applyFill="1" applyBorder="1" applyAlignment="1">
      <alignment horizontal="left" vertical="center" wrapText="1"/>
    </xf>
    <xf numFmtId="16" fontId="4" fillId="2" borderId="34" xfId="0" applyNumberFormat="1" applyFont="1" applyFill="1" applyBorder="1" applyAlignment="1">
      <alignment horizontal="left" vertical="center" wrapText="1"/>
    </xf>
    <xf numFmtId="15" fontId="4" fillId="2" borderId="33" xfId="0" applyNumberFormat="1"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12" fillId="9" borderId="4" xfId="0" applyFont="1" applyFill="1" applyBorder="1" applyAlignment="1">
      <alignment horizontal="center" vertical="center"/>
    </xf>
    <xf numFmtId="0" fontId="12" fillId="9" borderId="0" xfId="0" applyFont="1" applyFill="1" applyAlignment="1">
      <alignment horizontal="center" vertical="center"/>
    </xf>
    <xf numFmtId="0" fontId="12" fillId="9" borderId="5" xfId="0" applyFont="1" applyFill="1" applyBorder="1" applyAlignment="1">
      <alignment horizontal="center" vertical="center"/>
    </xf>
    <xf numFmtId="0" fontId="12" fillId="10" borderId="48" xfId="0" applyFont="1" applyFill="1" applyBorder="1" applyAlignment="1">
      <alignment horizontal="center"/>
    </xf>
    <xf numFmtId="0" fontId="12" fillId="10" borderId="49" xfId="0" applyFont="1" applyFill="1" applyBorder="1" applyAlignment="1">
      <alignment horizontal="center"/>
    </xf>
    <xf numFmtId="0" fontId="12" fillId="10" borderId="50" xfId="0" applyFont="1" applyFill="1" applyBorder="1" applyAlignment="1">
      <alignment horizontal="center"/>
    </xf>
    <xf numFmtId="0" fontId="4" fillId="0" borderId="6" xfId="0" applyFont="1" applyBorder="1" applyAlignment="1">
      <alignment horizontal="center" vertical="center" wrapText="1"/>
    </xf>
    <xf numFmtId="0" fontId="4" fillId="0" borderId="56" xfId="0" applyFont="1" applyBorder="1" applyAlignment="1">
      <alignment horizontal="center" vertical="center" wrapText="1"/>
    </xf>
    <xf numFmtId="0" fontId="11" fillId="4" borderId="46" xfId="0" applyFont="1" applyFill="1" applyBorder="1" applyAlignment="1">
      <alignment horizontal="center" vertical="center"/>
    </xf>
    <xf numFmtId="0" fontId="11" fillId="4" borderId="53"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6" fillId="0" borderId="33" xfId="0" applyFont="1" applyBorder="1" applyAlignment="1">
      <alignment horizontal="right" vertical="center"/>
    </xf>
    <xf numFmtId="0" fontId="16" fillId="0" borderId="60" xfId="0" applyFont="1" applyBorder="1" applyAlignment="1">
      <alignment horizontal="right" vertical="center"/>
    </xf>
    <xf numFmtId="0" fontId="16" fillId="0" borderId="34" xfId="0" applyFont="1" applyBorder="1" applyAlignment="1">
      <alignment horizontal="right" vertical="center"/>
    </xf>
    <xf numFmtId="0" fontId="15" fillId="0" borderId="36" xfId="0" applyFont="1" applyBorder="1" applyAlignment="1">
      <alignment horizontal="left"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9" xfId="0" applyFont="1" applyBorder="1" applyAlignment="1">
      <alignment horizontal="center"/>
    </xf>
    <xf numFmtId="0" fontId="5" fillId="0" borderId="6" xfId="0" applyFont="1" applyBorder="1" applyAlignment="1">
      <alignment horizontal="left" vertical="center"/>
    </xf>
    <xf numFmtId="0" fontId="16" fillId="0" borderId="47" xfId="0" applyFont="1" applyBorder="1" applyAlignment="1">
      <alignment horizontal="center" vertical="center"/>
    </xf>
    <xf numFmtId="0" fontId="16" fillId="0" borderId="49" xfId="0" applyFont="1" applyBorder="1" applyAlignment="1">
      <alignment horizontal="center" vertical="center"/>
    </xf>
    <xf numFmtId="0" fontId="4" fillId="0" borderId="0" xfId="0" applyFont="1" applyAlignment="1"/>
    <xf numFmtId="0" fontId="4" fillId="0" borderId="5" xfId="0" applyFont="1" applyBorder="1" applyAlignment="1"/>
    <xf numFmtId="0" fontId="5" fillId="2" borderId="8" xfId="0" applyFont="1" applyFill="1" applyBorder="1" applyAlignment="1"/>
    <xf numFmtId="0" fontId="5" fillId="2" borderId="11" xfId="0" applyFont="1" applyFill="1" applyBorder="1" applyAlignment="1"/>
    <xf numFmtId="0" fontId="5" fillId="0" borderId="24" xfId="0" applyFont="1" applyBorder="1" applyAlignment="1"/>
    <xf numFmtId="0" fontId="5" fillId="0" borderId="25" xfId="0" applyFont="1" applyBorder="1" applyAlignment="1"/>
    <xf numFmtId="0" fontId="5" fillId="0" borderId="26" xfId="0" applyFont="1" applyBorder="1" applyAlignment="1"/>
    <xf numFmtId="0" fontId="5" fillId="2" borderId="28" xfId="0" applyFont="1" applyFill="1" applyBorder="1" applyAlignment="1"/>
  </cellXfs>
  <cellStyles count="1">
    <cellStyle name="Normal" xfId="0" builtinId="0"/>
  </cellStyles>
  <dxfs count="57">
    <dxf>
      <fill>
        <patternFill>
          <bgColor rgb="FF66FF33"/>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66FF33"/>
        </patternFill>
      </fill>
    </dxf>
    <dxf>
      <fill>
        <patternFill>
          <bgColor rgb="FFFF0000"/>
        </patternFill>
      </fill>
    </dxf>
    <dxf>
      <fill>
        <patternFill>
          <bgColor rgb="FF66FF33"/>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0000"/>
        </patternFill>
      </fill>
    </dxf>
    <dxf>
      <fill>
        <patternFill>
          <bgColor rgb="FF66FF33"/>
        </patternFill>
      </fill>
    </dxf>
    <dxf>
      <fill>
        <patternFill>
          <bgColor rgb="FFFF0000"/>
        </patternFill>
      </fill>
    </dxf>
    <dxf>
      <fill>
        <patternFill>
          <bgColor rgb="FF66FF33"/>
        </patternFill>
      </fill>
    </dxf>
    <dxf>
      <fill>
        <patternFill>
          <bgColor rgb="FFFFFF00"/>
        </patternFill>
      </fill>
    </dxf>
    <dxf>
      <fill>
        <patternFill>
          <bgColor rgb="FF66FF33"/>
        </patternFill>
      </fill>
    </dxf>
    <dxf>
      <fill>
        <patternFill>
          <bgColor rgb="FFFF0000"/>
        </patternFill>
      </fill>
    </dxf>
    <dxf>
      <fill>
        <patternFill>
          <bgColor rgb="FF66FF33"/>
        </patternFill>
      </fill>
    </dxf>
    <dxf>
      <fill>
        <patternFill>
          <bgColor rgb="FFFFFF00"/>
        </patternFill>
      </fill>
    </dxf>
    <dxf>
      <fill>
        <patternFill>
          <bgColor rgb="FF66FF33"/>
        </patternFill>
      </fill>
    </dxf>
    <dxf>
      <fill>
        <patternFill>
          <bgColor rgb="FFFFFF00"/>
        </patternFill>
      </fill>
    </dxf>
    <dxf>
      <fill>
        <patternFill>
          <bgColor rgb="FF66FF33"/>
        </patternFill>
      </fill>
    </dxf>
    <dxf>
      <fill>
        <patternFill>
          <bgColor rgb="FFFFFF00"/>
        </patternFill>
      </fill>
    </dxf>
    <dxf>
      <fill>
        <patternFill>
          <bgColor rgb="FF66FF33"/>
        </patternFill>
      </fill>
    </dxf>
    <dxf>
      <fill>
        <patternFill>
          <bgColor rgb="FFFF0000"/>
        </patternFill>
      </fill>
    </dxf>
  </dxfs>
  <tableStyles count="0" defaultTableStyle="TableStyleMedium2" defaultPivotStyle="PivotStyleLight16"/>
  <colors>
    <mruColors>
      <color rgb="FF66FF33"/>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2199408</xdr:colOff>
      <xdr:row>0</xdr:row>
      <xdr:rowOff>1</xdr:rowOff>
    </xdr:from>
    <xdr:to>
      <xdr:col>6</xdr:col>
      <xdr:colOff>808758</xdr:colOff>
      <xdr:row>0</xdr:row>
      <xdr:rowOff>381001</xdr:rowOff>
    </xdr:to>
    <xdr:pic>
      <xdr:nvPicPr>
        <xdr:cNvPr id="3" name="Picture 2">
          <a:extLst>
            <a:ext uri="{FF2B5EF4-FFF2-40B4-BE49-F238E27FC236}">
              <a16:creationId xmlns:a16="http://schemas.microsoft.com/office/drawing/2014/main" id="{5F222CEA-CF2E-4B57-A8B4-FC923FB27870}"/>
            </a:ext>
          </a:extLst>
        </xdr:cNvPr>
        <xdr:cNvPicPr>
          <a:picLocks noChangeAspect="1"/>
        </xdr:cNvPicPr>
      </xdr:nvPicPr>
      <xdr:blipFill>
        <a:blip xmlns:r="http://schemas.openxmlformats.org/officeDocument/2006/relationships" r:embed="rId1"/>
        <a:stretch>
          <a:fillRect/>
        </a:stretch>
      </xdr:blipFill>
      <xdr:spPr>
        <a:xfrm>
          <a:off x="6762749" y="1"/>
          <a:ext cx="2064327" cy="38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2"/>
  <sheetViews>
    <sheetView tabSelected="1" zoomScale="110" zoomScaleNormal="110" workbookViewId="0">
      <selection activeCell="L13" sqref="L13"/>
    </sheetView>
  </sheetViews>
  <sheetFormatPr defaultColWidth="15.140625" defaultRowHeight="15"/>
  <cols>
    <col min="1" max="1" width="48" customWidth="1"/>
    <col min="2" max="2" width="10.42578125" customWidth="1"/>
    <col min="3" max="3" width="10" customWidth="1"/>
    <col min="4" max="4" width="22.140625" hidden="1" customWidth="1"/>
    <col min="5" max="5" width="27.7109375" hidden="1" customWidth="1"/>
    <col min="6" max="6" width="51.85546875" customWidth="1"/>
    <col min="7" max="7" width="12.140625" customWidth="1"/>
    <col min="8" max="8" width="30.85546875" hidden="1" customWidth="1"/>
    <col min="9" max="16" width="5.85546875" customWidth="1"/>
    <col min="17" max="17" width="13.28515625" hidden="1" customWidth="1"/>
    <col min="18" max="27" width="13.28515625" customWidth="1"/>
  </cols>
  <sheetData>
    <row r="1" spans="1:17" ht="33.75">
      <c r="A1" s="210" t="s">
        <v>0</v>
      </c>
      <c r="B1" s="211"/>
      <c r="C1" s="211"/>
      <c r="D1" s="211"/>
      <c r="E1" s="211"/>
      <c r="F1" s="211"/>
      <c r="G1" s="212"/>
      <c r="H1" s="1"/>
      <c r="Q1" s="2" t="s">
        <v>1</v>
      </c>
    </row>
    <row r="2" spans="1:17" s="4" customFormat="1">
      <c r="A2" s="112" t="s">
        <v>2</v>
      </c>
      <c r="B2" s="220"/>
      <c r="C2" s="218"/>
      <c r="D2" s="218"/>
      <c r="E2" s="218"/>
      <c r="F2" s="218"/>
      <c r="G2" s="219"/>
      <c r="H2" s="3"/>
      <c r="Q2" s="4" t="s">
        <v>3</v>
      </c>
    </row>
    <row r="3" spans="1:17" s="4" customFormat="1" ht="20.25" customHeight="1">
      <c r="A3" s="112" t="s">
        <v>4</v>
      </c>
      <c r="B3" s="214"/>
      <c r="C3" s="215"/>
      <c r="D3" s="215"/>
      <c r="E3" s="215"/>
      <c r="F3" s="215"/>
      <c r="G3" s="216"/>
      <c r="H3" s="3"/>
    </row>
    <row r="4" spans="1:17" s="4" customFormat="1">
      <c r="A4" s="112" t="s">
        <v>5</v>
      </c>
      <c r="B4" s="217"/>
      <c r="C4" s="218"/>
      <c r="D4" s="218"/>
      <c r="E4" s="218"/>
      <c r="F4" s="218"/>
      <c r="G4" s="219"/>
      <c r="H4" s="3"/>
    </row>
    <row r="5" spans="1:17" s="4" customFormat="1">
      <c r="A5" s="103"/>
      <c r="B5" s="198"/>
      <c r="C5" s="198"/>
      <c r="D5" s="198"/>
      <c r="E5" s="198"/>
      <c r="F5" s="198"/>
      <c r="G5" s="5"/>
      <c r="H5" s="3"/>
    </row>
    <row r="6" spans="1:17" s="4" customFormat="1">
      <c r="A6" s="143" t="s">
        <v>6</v>
      </c>
      <c r="B6" s="249"/>
      <c r="C6" s="249"/>
      <c r="D6" s="249"/>
      <c r="E6" s="249"/>
      <c r="F6" s="249"/>
      <c r="G6" s="250"/>
      <c r="H6" s="3"/>
    </row>
    <row r="7" spans="1:17" s="4" customFormat="1" ht="23.25">
      <c r="A7" s="139" t="s">
        <v>7</v>
      </c>
      <c r="B7" s="249"/>
      <c r="C7" s="249"/>
      <c r="D7" s="249"/>
      <c r="E7" s="249"/>
      <c r="F7" s="249"/>
      <c r="G7" s="250"/>
      <c r="H7" s="3"/>
    </row>
    <row r="8" spans="1:17" s="4" customFormat="1" ht="15.75" thickBot="1">
      <c r="A8" s="199" t="s">
        <v>8</v>
      </c>
      <c r="B8" s="249"/>
      <c r="C8" s="249"/>
      <c r="D8" s="249"/>
      <c r="E8" s="249"/>
      <c r="F8" s="249"/>
      <c r="G8" s="250"/>
      <c r="H8" s="3"/>
    </row>
    <row r="9" spans="1:17" s="8" customFormat="1" ht="31.5" customHeight="1">
      <c r="A9" s="200" t="s">
        <v>9</v>
      </c>
      <c r="B9" s="201"/>
      <c r="C9" s="6" t="s">
        <v>10</v>
      </c>
      <c r="D9" s="6" t="s">
        <v>11</v>
      </c>
      <c r="E9" s="6" t="s">
        <v>12</v>
      </c>
      <c r="F9" s="202" t="s">
        <v>13</v>
      </c>
      <c r="G9" s="203"/>
      <c r="H9" s="7"/>
    </row>
    <row r="10" spans="1:17" s="8" customFormat="1" ht="28.5">
      <c r="A10" s="9" t="s">
        <v>14</v>
      </c>
      <c r="B10" s="10">
        <v>1</v>
      </c>
      <c r="C10" s="167"/>
      <c r="D10" s="134">
        <f>C10*E10</f>
        <v>0</v>
      </c>
      <c r="E10" s="134">
        <v>15</v>
      </c>
      <c r="F10" s="124"/>
      <c r="G10" s="125"/>
      <c r="H10" s="11"/>
      <c r="L10" s="12"/>
    </row>
    <row r="11" spans="1:17" s="8" customFormat="1" ht="28.5">
      <c r="A11" s="9" t="s">
        <v>15</v>
      </c>
      <c r="B11" s="10">
        <v>2</v>
      </c>
      <c r="C11" s="196"/>
      <c r="D11" s="135"/>
      <c r="E11" s="135"/>
      <c r="F11" s="124"/>
      <c r="G11" s="125"/>
      <c r="H11" s="11"/>
    </row>
    <row r="12" spans="1:17" s="8" customFormat="1" ht="28.5">
      <c r="A12" s="13" t="s">
        <v>16</v>
      </c>
      <c r="B12" s="14">
        <v>3</v>
      </c>
      <c r="C12" s="196"/>
      <c r="D12" s="135"/>
      <c r="E12" s="135"/>
      <c r="F12" s="213"/>
      <c r="G12" s="152"/>
      <c r="H12" s="11"/>
    </row>
    <row r="13" spans="1:17" s="8" customFormat="1" ht="29.25" thickBot="1">
      <c r="A13" s="15" t="s">
        <v>17</v>
      </c>
      <c r="B13" s="16">
        <v>4</v>
      </c>
      <c r="C13" s="197"/>
      <c r="D13" s="136"/>
      <c r="E13" s="136"/>
      <c r="F13" s="137"/>
      <c r="G13" s="138"/>
      <c r="H13" s="11"/>
    </row>
    <row r="14" spans="1:17" s="4" customFormat="1" ht="23.25">
      <c r="A14" s="139" t="s">
        <v>18</v>
      </c>
      <c r="B14" s="249"/>
      <c r="C14" s="249"/>
      <c r="D14" s="249"/>
      <c r="E14" s="249"/>
      <c r="F14" s="249"/>
      <c r="G14" s="250"/>
    </row>
    <row r="15" spans="1:17" s="4" customFormat="1" ht="26.25" customHeight="1" thickBot="1">
      <c r="A15" s="199" t="s">
        <v>19</v>
      </c>
      <c r="B15" s="249"/>
      <c r="C15" s="249"/>
      <c r="D15" s="249"/>
      <c r="E15" s="249"/>
      <c r="F15" s="249"/>
      <c r="G15" s="250"/>
    </row>
    <row r="16" spans="1:17" s="4" customFormat="1">
      <c r="A16" s="208" t="s">
        <v>20</v>
      </c>
      <c r="B16" s="251"/>
      <c r="C16" s="17" t="s">
        <v>10</v>
      </c>
      <c r="D16" s="6" t="s">
        <v>11</v>
      </c>
      <c r="E16" s="6" t="s">
        <v>12</v>
      </c>
      <c r="F16" s="209" t="s">
        <v>13</v>
      </c>
      <c r="G16" s="252"/>
    </row>
    <row r="17" spans="1:7" s="4" customFormat="1" ht="14.25">
      <c r="A17" s="18" t="s">
        <v>21</v>
      </c>
      <c r="B17" s="19">
        <v>1</v>
      </c>
      <c r="C17" s="191"/>
      <c r="D17" s="131">
        <f>C17*E17</f>
        <v>0</v>
      </c>
      <c r="E17" s="131">
        <v>20</v>
      </c>
      <c r="F17" s="124"/>
      <c r="G17" s="125"/>
    </row>
    <row r="18" spans="1:7" s="4" customFormat="1" ht="14.25">
      <c r="A18" s="9" t="s">
        <v>22</v>
      </c>
      <c r="B18" s="19">
        <v>2</v>
      </c>
      <c r="C18" s="192"/>
      <c r="D18" s="132"/>
      <c r="E18" s="132"/>
      <c r="F18" s="124"/>
      <c r="G18" s="125"/>
    </row>
    <row r="19" spans="1:7" s="4" customFormat="1" thickBot="1">
      <c r="A19" s="20" t="s">
        <v>23</v>
      </c>
      <c r="B19" s="21">
        <v>4</v>
      </c>
      <c r="C19" s="193"/>
      <c r="D19" s="133"/>
      <c r="E19" s="133"/>
      <c r="F19" s="137"/>
      <c r="G19" s="138"/>
    </row>
    <row r="20" spans="1:7" s="4" customFormat="1" ht="23.25">
      <c r="A20" s="204" t="s">
        <v>24</v>
      </c>
      <c r="B20" s="205"/>
      <c r="C20" s="205"/>
      <c r="D20" s="206"/>
      <c r="E20" s="206"/>
      <c r="F20" s="205"/>
      <c r="G20" s="207"/>
    </row>
    <row r="21" spans="1:7" s="4" customFormat="1" ht="30" customHeight="1" thickBot="1">
      <c r="A21" s="174" t="s">
        <v>25</v>
      </c>
      <c r="B21" s="175"/>
      <c r="C21" s="175"/>
      <c r="D21" s="175"/>
      <c r="E21" s="175"/>
      <c r="F21" s="175"/>
      <c r="G21" s="176"/>
    </row>
    <row r="22" spans="1:7" s="4" customFormat="1">
      <c r="A22" s="142" t="s">
        <v>26</v>
      </c>
      <c r="B22" s="190"/>
      <c r="C22" s="102" t="s">
        <v>10</v>
      </c>
      <c r="D22" s="6" t="s">
        <v>11</v>
      </c>
      <c r="E22" s="6" t="s">
        <v>12</v>
      </c>
      <c r="F22" s="120" t="s">
        <v>13</v>
      </c>
      <c r="G22" s="166"/>
    </row>
    <row r="23" spans="1:7" s="4" customFormat="1" ht="14.25">
      <c r="A23" s="18" t="s">
        <v>27</v>
      </c>
      <c r="B23" s="19">
        <v>1</v>
      </c>
      <c r="C23" s="191"/>
      <c r="D23" s="131">
        <f>C23*E23</f>
        <v>0</v>
      </c>
      <c r="E23" s="131">
        <v>10</v>
      </c>
      <c r="F23" s="124"/>
      <c r="G23" s="194"/>
    </row>
    <row r="24" spans="1:7" s="4" customFormat="1" ht="14.25">
      <c r="A24" s="22" t="s">
        <v>28</v>
      </c>
      <c r="B24" s="19">
        <v>2</v>
      </c>
      <c r="C24" s="192"/>
      <c r="D24" s="132"/>
      <c r="E24" s="132"/>
      <c r="F24" s="124"/>
      <c r="G24" s="194"/>
    </row>
    <row r="25" spans="1:7" s="4" customFormat="1" thickBot="1">
      <c r="A25" s="23" t="s">
        <v>29</v>
      </c>
      <c r="B25" s="21">
        <v>4</v>
      </c>
      <c r="C25" s="193"/>
      <c r="D25" s="133"/>
      <c r="E25" s="133"/>
      <c r="F25" s="137"/>
      <c r="G25" s="195"/>
    </row>
    <row r="26" spans="1:7" s="4" customFormat="1">
      <c r="A26" s="142" t="s">
        <v>30</v>
      </c>
      <c r="B26" s="190"/>
      <c r="C26" s="102" t="s">
        <v>10</v>
      </c>
      <c r="D26" s="6" t="s">
        <v>11</v>
      </c>
      <c r="E26" s="64" t="s">
        <v>12</v>
      </c>
      <c r="F26" s="120" t="s">
        <v>13</v>
      </c>
      <c r="G26" s="166"/>
    </row>
    <row r="27" spans="1:7" s="4" customFormat="1" ht="14.25">
      <c r="A27" s="18" t="s">
        <v>31</v>
      </c>
      <c r="B27" s="19">
        <v>0</v>
      </c>
      <c r="C27" s="191"/>
      <c r="D27" s="131">
        <f>C27*E27</f>
        <v>0</v>
      </c>
      <c r="E27" s="131">
        <v>10</v>
      </c>
      <c r="F27" s="124"/>
      <c r="G27" s="194"/>
    </row>
    <row r="28" spans="1:7" s="4" customFormat="1" thickBot="1">
      <c r="A28" s="23" t="s">
        <v>32</v>
      </c>
      <c r="B28" s="21">
        <v>3</v>
      </c>
      <c r="C28" s="193"/>
      <c r="D28" s="133"/>
      <c r="E28" s="133"/>
      <c r="F28" s="137"/>
      <c r="G28" s="195"/>
    </row>
    <row r="29" spans="1:7" s="4" customFormat="1" ht="23.25">
      <c r="A29" s="139" t="s">
        <v>33</v>
      </c>
      <c r="B29" s="249"/>
      <c r="C29" s="249"/>
      <c r="D29" s="249"/>
      <c r="E29" s="249"/>
      <c r="F29" s="249"/>
      <c r="G29" s="250"/>
    </row>
    <row r="30" spans="1:7" s="4" customFormat="1" ht="14.25">
      <c r="A30" s="143" t="s">
        <v>34</v>
      </c>
      <c r="B30" s="249"/>
      <c r="C30" s="249"/>
      <c r="D30" s="249"/>
      <c r="E30" s="249"/>
      <c r="F30" s="249"/>
      <c r="G30" s="250"/>
    </row>
    <row r="31" spans="1:7" s="4" customFormat="1" thickBot="1">
      <c r="A31" s="253"/>
      <c r="B31" s="254"/>
      <c r="C31" s="254"/>
      <c r="D31" s="254"/>
      <c r="E31" s="254"/>
      <c r="F31" s="254"/>
      <c r="G31" s="255"/>
    </row>
    <row r="32" spans="1:7" s="4" customFormat="1">
      <c r="A32" s="142" t="s">
        <v>35</v>
      </c>
      <c r="B32" s="190"/>
      <c r="C32" s="24" t="s">
        <v>10</v>
      </c>
      <c r="D32" s="6" t="s">
        <v>11</v>
      </c>
      <c r="E32" s="6" t="s">
        <v>12</v>
      </c>
      <c r="F32" s="120" t="s">
        <v>13</v>
      </c>
      <c r="G32" s="166"/>
    </row>
    <row r="33" spans="1:7" s="4" customFormat="1" ht="14.25">
      <c r="A33" s="22" t="s">
        <v>36</v>
      </c>
      <c r="B33" s="19">
        <v>1</v>
      </c>
      <c r="C33" s="167"/>
      <c r="D33" s="134">
        <f>C33*E33</f>
        <v>0</v>
      </c>
      <c r="E33" s="134">
        <v>10</v>
      </c>
      <c r="F33" s="124"/>
      <c r="G33" s="125"/>
    </row>
    <row r="34" spans="1:7" s="4" customFormat="1" ht="14.25">
      <c r="A34" s="22" t="s">
        <v>37</v>
      </c>
      <c r="B34" s="19">
        <v>2</v>
      </c>
      <c r="C34" s="196"/>
      <c r="D34" s="135"/>
      <c r="E34" s="135"/>
      <c r="F34" s="124"/>
      <c r="G34" s="125"/>
    </row>
    <row r="35" spans="1:7" s="4" customFormat="1" thickBot="1">
      <c r="A35" s="15" t="s">
        <v>38</v>
      </c>
      <c r="B35" s="16">
        <v>4</v>
      </c>
      <c r="C35" s="197"/>
      <c r="D35" s="136"/>
      <c r="E35" s="136"/>
      <c r="F35" s="137"/>
      <c r="G35" s="138"/>
    </row>
    <row r="36" spans="1:7" s="4" customFormat="1">
      <c r="A36" s="142" t="s">
        <v>39</v>
      </c>
      <c r="B36" s="256"/>
      <c r="C36" s="24" t="s">
        <v>10</v>
      </c>
      <c r="D36" s="6" t="s">
        <v>11</v>
      </c>
      <c r="E36" s="64" t="s">
        <v>12</v>
      </c>
      <c r="F36" s="120" t="s">
        <v>13</v>
      </c>
      <c r="G36" s="252"/>
    </row>
    <row r="37" spans="1:7" s="4" customFormat="1" ht="28.5">
      <c r="A37" s="22" t="s">
        <v>40</v>
      </c>
      <c r="B37" s="19">
        <v>1</v>
      </c>
      <c r="C37" s="167"/>
      <c r="D37" s="134">
        <f>C37*E37</f>
        <v>0</v>
      </c>
      <c r="E37" s="134">
        <v>20</v>
      </c>
      <c r="F37" s="124"/>
      <c r="G37" s="125"/>
    </row>
    <row r="38" spans="1:7" s="4" customFormat="1" ht="28.5">
      <c r="A38" s="22" t="s">
        <v>41</v>
      </c>
      <c r="B38" s="19">
        <v>2</v>
      </c>
      <c r="C38" s="196"/>
      <c r="D38" s="135"/>
      <c r="E38" s="135"/>
      <c r="F38" s="124"/>
      <c r="G38" s="125"/>
    </row>
    <row r="39" spans="1:7" s="4" customFormat="1" ht="29.25" thickBot="1">
      <c r="A39" s="25" t="s">
        <v>42</v>
      </c>
      <c r="B39" s="16">
        <v>4</v>
      </c>
      <c r="C39" s="197"/>
      <c r="D39" s="136"/>
      <c r="E39" s="136"/>
      <c r="F39" s="137"/>
      <c r="G39" s="138"/>
    </row>
    <row r="40" spans="1:7" s="4" customFormat="1" ht="31.5" customHeight="1">
      <c r="A40" s="119" t="s">
        <v>43</v>
      </c>
      <c r="B40" s="251"/>
      <c r="C40" s="24" t="s">
        <v>10</v>
      </c>
      <c r="D40" s="6" t="s">
        <v>11</v>
      </c>
      <c r="E40" s="64" t="s">
        <v>12</v>
      </c>
      <c r="F40" s="120" t="s">
        <v>13</v>
      </c>
      <c r="G40" s="252"/>
    </row>
    <row r="41" spans="1:7" s="4" customFormat="1" ht="14.25">
      <c r="A41" s="22" t="s">
        <v>44</v>
      </c>
      <c r="B41" s="19">
        <v>1</v>
      </c>
      <c r="C41" s="121"/>
      <c r="D41" s="134">
        <f>C41*E41</f>
        <v>0</v>
      </c>
      <c r="E41" s="134">
        <v>20</v>
      </c>
      <c r="F41" s="124"/>
      <c r="G41" s="125"/>
    </row>
    <row r="42" spans="1:7" s="4" customFormat="1" ht="14.25">
      <c r="A42" s="22" t="s">
        <v>45</v>
      </c>
      <c r="B42" s="19">
        <v>2</v>
      </c>
      <c r="C42" s="122"/>
      <c r="D42" s="135"/>
      <c r="E42" s="135"/>
      <c r="F42" s="124"/>
      <c r="G42" s="125"/>
    </row>
    <row r="43" spans="1:7" s="4" customFormat="1" ht="14.25">
      <c r="A43" s="26" t="s">
        <v>46</v>
      </c>
      <c r="B43" s="27">
        <v>1</v>
      </c>
      <c r="C43" s="122"/>
      <c r="D43" s="135"/>
      <c r="E43" s="135"/>
      <c r="F43" s="126"/>
      <c r="G43" s="127"/>
    </row>
    <row r="44" spans="1:7" s="4" customFormat="1" ht="14.25">
      <c r="A44" s="28" t="s">
        <v>47</v>
      </c>
      <c r="B44" s="111">
        <v>2</v>
      </c>
      <c r="C44" s="123"/>
      <c r="D44" s="136"/>
      <c r="E44" s="136"/>
      <c r="F44" s="140"/>
      <c r="G44" s="141"/>
    </row>
    <row r="45" spans="1:7" s="4" customFormat="1" ht="23.25">
      <c r="A45" s="139" t="s">
        <v>48</v>
      </c>
      <c r="B45" s="249"/>
      <c r="C45" s="249"/>
      <c r="D45" s="249"/>
      <c r="E45" s="249"/>
      <c r="F45" s="249"/>
      <c r="G45" s="250"/>
    </row>
    <row r="46" spans="1:7" s="4" customFormat="1" thickBot="1">
      <c r="A46" s="143" t="s">
        <v>49</v>
      </c>
      <c r="B46" s="144"/>
      <c r="C46" s="144"/>
      <c r="D46" s="144"/>
      <c r="E46" s="144"/>
      <c r="F46" s="144"/>
      <c r="G46" s="145"/>
    </row>
    <row r="47" spans="1:7" s="4" customFormat="1">
      <c r="A47" s="146" t="s">
        <v>50</v>
      </c>
      <c r="B47" s="147"/>
      <c r="C47" s="24" t="s">
        <v>10</v>
      </c>
      <c r="D47" s="6" t="s">
        <v>11</v>
      </c>
      <c r="E47" s="6" t="s">
        <v>12</v>
      </c>
      <c r="F47" s="120" t="s">
        <v>13</v>
      </c>
      <c r="G47" s="252"/>
    </row>
    <row r="48" spans="1:7" s="4" customFormat="1" ht="14.25">
      <c r="A48" s="29" t="s">
        <v>51</v>
      </c>
      <c r="B48" s="30">
        <v>1</v>
      </c>
      <c r="C48" s="148"/>
      <c r="D48" s="131">
        <f>C48*E48</f>
        <v>0</v>
      </c>
      <c r="E48" s="131">
        <v>25</v>
      </c>
      <c r="F48" s="149"/>
      <c r="G48" s="125"/>
    </row>
    <row r="49" spans="1:9" s="4" customFormat="1" ht="14.25">
      <c r="A49" s="22" t="s">
        <v>52</v>
      </c>
      <c r="B49" s="31">
        <v>2</v>
      </c>
      <c r="C49" s="148"/>
      <c r="D49" s="132"/>
      <c r="E49" s="132"/>
      <c r="F49" s="149"/>
      <c r="G49" s="125"/>
    </row>
    <row r="50" spans="1:9" s="4" customFormat="1" thickBot="1">
      <c r="A50" s="25" t="s">
        <v>53</v>
      </c>
      <c r="B50" s="32">
        <v>4</v>
      </c>
      <c r="C50" s="148"/>
      <c r="D50" s="133"/>
      <c r="E50" s="133"/>
      <c r="F50" s="150"/>
      <c r="G50" s="138"/>
    </row>
    <row r="51" spans="1:9" s="4" customFormat="1" ht="30">
      <c r="A51" s="33" t="s">
        <v>54</v>
      </c>
      <c r="B51" s="34"/>
      <c r="C51" s="35" t="s">
        <v>10</v>
      </c>
      <c r="D51" s="6" t="s">
        <v>11</v>
      </c>
      <c r="E51" s="64" t="s">
        <v>12</v>
      </c>
      <c r="F51" s="120" t="s">
        <v>13</v>
      </c>
      <c r="G51" s="252"/>
    </row>
    <row r="52" spans="1:9" s="4" customFormat="1" ht="14.25">
      <c r="A52" s="28" t="s">
        <v>55</v>
      </c>
      <c r="B52" s="36">
        <v>0</v>
      </c>
      <c r="C52" s="128"/>
      <c r="D52" s="128">
        <f>C52*E52</f>
        <v>0</v>
      </c>
      <c r="E52" s="128">
        <v>25</v>
      </c>
      <c r="F52" s="149"/>
      <c r="G52" s="125"/>
    </row>
    <row r="53" spans="1:9" s="4" customFormat="1" ht="14.25">
      <c r="A53" s="28" t="s">
        <v>56</v>
      </c>
      <c r="B53" s="36">
        <v>1</v>
      </c>
      <c r="C53" s="129"/>
      <c r="D53" s="129"/>
      <c r="E53" s="129"/>
      <c r="F53" s="149"/>
      <c r="G53" s="125"/>
    </row>
    <row r="54" spans="1:9" s="4" customFormat="1" ht="14.25">
      <c r="A54" s="28" t="s">
        <v>57</v>
      </c>
      <c r="B54" s="36">
        <v>2</v>
      </c>
      <c r="C54" s="129"/>
      <c r="D54" s="129"/>
      <c r="E54" s="129"/>
      <c r="F54" s="151"/>
      <c r="G54" s="152"/>
    </row>
    <row r="55" spans="1:9" s="4" customFormat="1" ht="14.25">
      <c r="A55" s="28" t="s">
        <v>58</v>
      </c>
      <c r="B55" s="36">
        <v>3</v>
      </c>
      <c r="C55" s="129"/>
      <c r="D55" s="129"/>
      <c r="E55" s="129"/>
      <c r="F55" s="121"/>
      <c r="G55" s="153"/>
    </row>
    <row r="56" spans="1:9" s="4" customFormat="1" thickBot="1">
      <c r="A56" s="28" t="s">
        <v>59</v>
      </c>
      <c r="B56" s="36">
        <v>4</v>
      </c>
      <c r="C56" s="130"/>
      <c r="D56" s="155"/>
      <c r="E56" s="130"/>
      <c r="F56" s="140"/>
      <c r="G56" s="141"/>
    </row>
    <row r="57" spans="1:9" s="4" customFormat="1" ht="30">
      <c r="A57" s="33" t="s">
        <v>60</v>
      </c>
      <c r="B57" s="34"/>
      <c r="C57" s="35" t="s">
        <v>10</v>
      </c>
      <c r="D57" s="6" t="s">
        <v>11</v>
      </c>
      <c r="E57" s="64" t="s">
        <v>12</v>
      </c>
      <c r="F57" s="120" t="s">
        <v>13</v>
      </c>
      <c r="G57" s="252"/>
    </row>
    <row r="58" spans="1:9" s="4" customFormat="1" ht="14.25">
      <c r="A58" s="28" t="s">
        <v>61</v>
      </c>
      <c r="B58" s="36">
        <v>1</v>
      </c>
      <c r="C58" s="47"/>
      <c r="D58" s="47"/>
      <c r="E58" s="47"/>
      <c r="F58" s="149"/>
      <c r="G58" s="125"/>
    </row>
    <row r="59" spans="1:9" s="4" customFormat="1" ht="14.25">
      <c r="A59" s="28" t="s">
        <v>62</v>
      </c>
      <c r="B59" s="36">
        <v>2</v>
      </c>
      <c r="C59" s="47"/>
      <c r="D59" s="47"/>
      <c r="E59" s="47"/>
      <c r="F59" s="149"/>
      <c r="G59" s="125"/>
    </row>
    <row r="60" spans="1:9" s="4" customFormat="1" ht="14.25">
      <c r="A60" s="28" t="s">
        <v>63</v>
      </c>
      <c r="B60" s="36">
        <v>3</v>
      </c>
      <c r="C60" s="47"/>
      <c r="D60" s="47"/>
      <c r="E60" s="47"/>
      <c r="F60" s="151"/>
      <c r="G60" s="152"/>
    </row>
    <row r="61" spans="1:9" s="4" customFormat="1" ht="14.25">
      <c r="A61" s="28" t="s">
        <v>64</v>
      </c>
      <c r="B61" s="36">
        <v>3</v>
      </c>
      <c r="C61" s="47"/>
      <c r="D61" s="47"/>
      <c r="E61" s="47"/>
      <c r="F61" s="151"/>
      <c r="G61" s="152"/>
    </row>
    <row r="62" spans="1:9" s="4" customFormat="1" ht="14.25">
      <c r="A62" s="28" t="s">
        <v>65</v>
      </c>
      <c r="B62" s="36">
        <v>4</v>
      </c>
      <c r="C62" s="47"/>
      <c r="D62" s="47"/>
      <c r="E62" s="47"/>
      <c r="F62" s="121"/>
      <c r="G62" s="153"/>
    </row>
    <row r="63" spans="1:9" s="4" customFormat="1" ht="14.25">
      <c r="A63" s="28" t="s">
        <v>66</v>
      </c>
      <c r="B63" s="36">
        <v>4</v>
      </c>
      <c r="C63" s="49"/>
      <c r="D63" s="49"/>
      <c r="E63" s="47"/>
      <c r="F63" s="154"/>
      <c r="G63" s="154"/>
    </row>
    <row r="64" spans="1:9" s="4" customFormat="1" thickBot="1">
      <c r="A64" s="50" t="s">
        <v>67</v>
      </c>
      <c r="B64" s="51"/>
      <c r="C64" s="48" t="e">
        <f>AVERAGE(C58:C63)</f>
        <v>#DIV/0!</v>
      </c>
      <c r="D64" s="47" t="e">
        <f>C64*E64</f>
        <v>#DIV/0!</v>
      </c>
      <c r="E64" s="65">
        <v>25</v>
      </c>
      <c r="F64" s="227"/>
      <c r="G64" s="227"/>
      <c r="H64" s="37"/>
      <c r="I64" s="37"/>
    </row>
    <row r="65" spans="1:9" s="4" customFormat="1" ht="30">
      <c r="A65" s="33" t="s">
        <v>68</v>
      </c>
      <c r="B65" s="34"/>
      <c r="C65" s="35" t="s">
        <v>10</v>
      </c>
      <c r="D65" s="6" t="s">
        <v>11</v>
      </c>
      <c r="E65" s="64" t="s">
        <v>12</v>
      </c>
      <c r="F65" s="120" t="s">
        <v>13</v>
      </c>
      <c r="G65" s="252"/>
      <c r="H65" s="37"/>
      <c r="I65" s="37"/>
    </row>
    <row r="66" spans="1:9" s="4" customFormat="1" ht="14.25">
      <c r="A66" s="28" t="s">
        <v>69</v>
      </c>
      <c r="B66" s="36">
        <v>0</v>
      </c>
      <c r="C66" s="128"/>
      <c r="D66" s="128">
        <f>C66*E66</f>
        <v>0</v>
      </c>
      <c r="E66" s="128">
        <v>25</v>
      </c>
      <c r="F66" s="149"/>
      <c r="G66" s="125"/>
    </row>
    <row r="67" spans="1:9" s="4" customFormat="1" ht="14.25">
      <c r="A67" s="28" t="s">
        <v>70</v>
      </c>
      <c r="B67" s="36">
        <v>1</v>
      </c>
      <c r="C67" s="129"/>
      <c r="D67" s="129"/>
      <c r="E67" s="129"/>
      <c r="F67" s="149"/>
      <c r="G67" s="125"/>
    </row>
    <row r="68" spans="1:9" s="4" customFormat="1" ht="14.25">
      <c r="A68" s="28" t="s">
        <v>71</v>
      </c>
      <c r="B68" s="36">
        <v>2</v>
      </c>
      <c r="C68" s="129"/>
      <c r="D68" s="129"/>
      <c r="E68" s="129"/>
      <c r="F68" s="151"/>
      <c r="G68" s="152"/>
      <c r="H68" s="37"/>
      <c r="I68" s="37"/>
    </row>
    <row r="69" spans="1:9" s="4" customFormat="1" ht="14.25">
      <c r="A69" s="28" t="s">
        <v>72</v>
      </c>
      <c r="B69" s="36">
        <v>3</v>
      </c>
      <c r="C69" s="129"/>
      <c r="D69" s="129"/>
      <c r="E69" s="129"/>
      <c r="F69" s="121"/>
      <c r="G69" s="153"/>
      <c r="H69" s="37"/>
      <c r="I69" s="37"/>
    </row>
    <row r="70" spans="1:9" s="4" customFormat="1" ht="14.25">
      <c r="A70" s="28" t="s">
        <v>73</v>
      </c>
      <c r="B70" s="36">
        <v>4</v>
      </c>
      <c r="C70" s="130"/>
      <c r="D70" s="130"/>
      <c r="E70" s="130"/>
      <c r="F70" s="140"/>
      <c r="G70" s="141"/>
      <c r="H70" s="37"/>
      <c r="I70" s="37"/>
    </row>
    <row r="71" spans="1:9" s="4" customFormat="1" ht="23.25">
      <c r="A71" s="181" t="s">
        <v>74</v>
      </c>
      <c r="B71" s="182"/>
      <c r="C71" s="182"/>
      <c r="D71" s="182"/>
      <c r="E71" s="182"/>
      <c r="F71" s="182"/>
      <c r="G71" s="183"/>
      <c r="H71" s="37"/>
      <c r="I71" s="37"/>
    </row>
    <row r="72" spans="1:9" s="4" customFormat="1" thickBot="1">
      <c r="A72" s="143" t="s">
        <v>75</v>
      </c>
      <c r="B72" s="144"/>
      <c r="C72" s="144"/>
      <c r="D72" s="144"/>
      <c r="E72" s="144"/>
      <c r="F72" s="144"/>
      <c r="G72" s="145"/>
      <c r="H72" s="37"/>
      <c r="I72" s="37"/>
    </row>
    <row r="73" spans="1:9" s="4" customFormat="1" ht="30">
      <c r="A73" s="33" t="s">
        <v>76</v>
      </c>
      <c r="B73" s="34"/>
      <c r="C73" s="35" t="s">
        <v>10</v>
      </c>
      <c r="D73" s="6" t="s">
        <v>11</v>
      </c>
      <c r="E73" s="6" t="s">
        <v>12</v>
      </c>
      <c r="F73" s="120" t="s">
        <v>13</v>
      </c>
      <c r="G73" s="252"/>
      <c r="H73" s="37"/>
      <c r="I73" s="37"/>
    </row>
    <row r="74" spans="1:9" s="4" customFormat="1" ht="14.25">
      <c r="A74" s="28" t="s">
        <v>77</v>
      </c>
      <c r="B74" s="36">
        <v>1</v>
      </c>
      <c r="C74" s="172"/>
      <c r="D74" s="128">
        <f>C74*E74</f>
        <v>0</v>
      </c>
      <c r="E74" s="128">
        <v>30</v>
      </c>
      <c r="F74" s="124"/>
      <c r="G74" s="125"/>
      <c r="H74" s="37"/>
      <c r="I74" s="37"/>
    </row>
    <row r="75" spans="1:9" s="4" customFormat="1" ht="14.25">
      <c r="A75" s="28" t="s">
        <v>78</v>
      </c>
      <c r="B75" s="36">
        <v>2</v>
      </c>
      <c r="C75" s="184"/>
      <c r="D75" s="129"/>
      <c r="E75" s="129"/>
      <c r="F75" s="124"/>
      <c r="G75" s="125"/>
      <c r="H75" s="37"/>
      <c r="I75" s="37"/>
    </row>
    <row r="76" spans="1:9" s="4" customFormat="1" thickBot="1">
      <c r="A76" s="28" t="s">
        <v>79</v>
      </c>
      <c r="B76" s="36">
        <v>4</v>
      </c>
      <c r="C76" s="173"/>
      <c r="D76" s="130"/>
      <c r="E76" s="130"/>
      <c r="F76" s="137"/>
      <c r="G76" s="138"/>
    </row>
    <row r="77" spans="1:9" s="4" customFormat="1" ht="30">
      <c r="A77" s="33" t="s">
        <v>80</v>
      </c>
      <c r="B77" s="34"/>
      <c r="C77" s="35" t="s">
        <v>10</v>
      </c>
      <c r="D77" s="6" t="s">
        <v>11</v>
      </c>
      <c r="E77" s="64" t="s">
        <v>12</v>
      </c>
      <c r="F77" s="120" t="s">
        <v>13</v>
      </c>
      <c r="G77" s="252"/>
    </row>
    <row r="78" spans="1:9" s="4" customFormat="1" ht="14.25">
      <c r="A78" s="28" t="s">
        <v>31</v>
      </c>
      <c r="B78" s="36">
        <v>0</v>
      </c>
      <c r="C78" s="172"/>
      <c r="D78" s="128">
        <f>C78*E78</f>
        <v>0</v>
      </c>
      <c r="E78" s="128">
        <v>30</v>
      </c>
      <c r="F78" s="124"/>
      <c r="G78" s="125"/>
    </row>
    <row r="79" spans="1:9" s="4" customFormat="1" thickBot="1">
      <c r="A79" s="28" t="s">
        <v>32</v>
      </c>
      <c r="B79" s="36">
        <v>4</v>
      </c>
      <c r="C79" s="188"/>
      <c r="D79" s="189"/>
      <c r="E79" s="189"/>
      <c r="F79" s="137"/>
      <c r="G79" s="138"/>
    </row>
    <row r="80" spans="1:9" s="4" customFormat="1" ht="24" thickTop="1">
      <c r="A80" s="185" t="s">
        <v>81</v>
      </c>
      <c r="B80" s="186"/>
      <c r="C80" s="182"/>
      <c r="D80" s="182"/>
      <c r="E80" s="182"/>
      <c r="F80" s="186"/>
      <c r="G80" s="187"/>
    </row>
    <row r="81" spans="1:9" s="4" customFormat="1" thickBot="1">
      <c r="A81" s="143" t="s">
        <v>82</v>
      </c>
      <c r="B81" s="144"/>
      <c r="C81" s="144"/>
      <c r="D81" s="144"/>
      <c r="E81" s="144"/>
      <c r="F81" s="144"/>
      <c r="G81" s="145"/>
    </row>
    <row r="82" spans="1:9" s="4" customFormat="1" ht="45">
      <c r="A82" s="33" t="s">
        <v>83</v>
      </c>
      <c r="B82" s="34"/>
      <c r="C82" s="35" t="s">
        <v>10</v>
      </c>
      <c r="D82" s="6" t="s">
        <v>11</v>
      </c>
      <c r="E82" s="6" t="s">
        <v>12</v>
      </c>
      <c r="F82" s="120" t="s">
        <v>13</v>
      </c>
      <c r="G82" s="252"/>
      <c r="H82" s="37"/>
      <c r="I82" s="37"/>
    </row>
    <row r="83" spans="1:9" s="4" customFormat="1" ht="14.25">
      <c r="A83" s="28" t="s">
        <v>31</v>
      </c>
      <c r="B83" s="36">
        <v>0</v>
      </c>
      <c r="C83" s="172">
        <v>0</v>
      </c>
      <c r="D83" s="128">
        <f>C83*E83</f>
        <v>0</v>
      </c>
      <c r="E83" s="128">
        <v>20</v>
      </c>
      <c r="F83" s="124"/>
      <c r="G83" s="125"/>
      <c r="H83" s="37"/>
      <c r="I83" s="37"/>
    </row>
    <row r="84" spans="1:9" s="4" customFormat="1" thickBot="1">
      <c r="A84" s="28" t="s">
        <v>32</v>
      </c>
      <c r="B84" s="36">
        <v>4</v>
      </c>
      <c r="C84" s="173"/>
      <c r="D84" s="130"/>
      <c r="E84" s="130"/>
      <c r="F84" s="137"/>
      <c r="G84" s="138"/>
      <c r="H84" s="37"/>
      <c r="I84" s="37"/>
    </row>
    <row r="85" spans="1:9" s="4" customFormat="1" ht="45">
      <c r="A85" s="33" t="s">
        <v>84</v>
      </c>
      <c r="B85" s="34"/>
      <c r="C85" s="35" t="s">
        <v>10</v>
      </c>
      <c r="D85" s="6" t="s">
        <v>11</v>
      </c>
      <c r="E85" s="64" t="s">
        <v>12</v>
      </c>
      <c r="F85" s="120" t="s">
        <v>13</v>
      </c>
      <c r="G85" s="252"/>
      <c r="H85" s="37"/>
      <c r="I85" s="37"/>
    </row>
    <row r="86" spans="1:9" s="4" customFormat="1" ht="14.25">
      <c r="A86" s="28" t="s">
        <v>31</v>
      </c>
      <c r="B86" s="36">
        <v>0</v>
      </c>
      <c r="C86" s="172"/>
      <c r="D86" s="128">
        <f>C86*E86</f>
        <v>0</v>
      </c>
      <c r="E86" s="128">
        <v>20</v>
      </c>
      <c r="F86" s="124"/>
      <c r="G86" s="125"/>
      <c r="H86" s="37"/>
      <c r="I86" s="37"/>
    </row>
    <row r="87" spans="1:9" s="4" customFormat="1" thickBot="1">
      <c r="A87" s="28" t="s">
        <v>32</v>
      </c>
      <c r="B87" s="36">
        <v>4</v>
      </c>
      <c r="C87" s="173"/>
      <c r="D87" s="130"/>
      <c r="E87" s="130"/>
      <c r="F87" s="137"/>
      <c r="G87" s="138"/>
      <c r="H87" s="37"/>
      <c r="I87" s="37"/>
    </row>
    <row r="88" spans="1:9" s="4" customFormat="1" ht="45">
      <c r="A88" s="33" t="s">
        <v>85</v>
      </c>
      <c r="B88" s="34"/>
      <c r="C88" s="35" t="s">
        <v>10</v>
      </c>
      <c r="D88" s="6" t="s">
        <v>11</v>
      </c>
      <c r="E88" s="64" t="s">
        <v>12</v>
      </c>
      <c r="F88" s="120" t="s">
        <v>13</v>
      </c>
      <c r="G88" s="252"/>
      <c r="H88" s="37"/>
      <c r="I88" s="37"/>
    </row>
    <row r="89" spans="1:9" s="4" customFormat="1" ht="14.25">
      <c r="A89" s="28" t="s">
        <v>31</v>
      </c>
      <c r="B89" s="36">
        <v>0</v>
      </c>
      <c r="C89" s="172">
        <v>0</v>
      </c>
      <c r="D89" s="128">
        <f>C89*E89</f>
        <v>0</v>
      </c>
      <c r="E89" s="128">
        <v>20</v>
      </c>
      <c r="F89" s="124"/>
      <c r="G89" s="125"/>
      <c r="H89" s="37"/>
      <c r="I89" s="37"/>
    </row>
    <row r="90" spans="1:9" s="4" customFormat="1" thickBot="1">
      <c r="A90" s="28" t="s">
        <v>32</v>
      </c>
      <c r="B90" s="36">
        <v>4</v>
      </c>
      <c r="C90" s="173"/>
      <c r="D90" s="130"/>
      <c r="E90" s="130"/>
      <c r="F90" s="137"/>
      <c r="G90" s="138"/>
    </row>
    <row r="91" spans="1:9" s="4" customFormat="1" ht="45">
      <c r="A91" s="33" t="s">
        <v>86</v>
      </c>
      <c r="B91" s="34"/>
      <c r="C91" s="35" t="s">
        <v>10</v>
      </c>
      <c r="D91" s="6" t="s">
        <v>11</v>
      </c>
      <c r="E91" s="64" t="s">
        <v>12</v>
      </c>
      <c r="F91" s="120" t="s">
        <v>13</v>
      </c>
      <c r="G91" s="252"/>
    </row>
    <row r="92" spans="1:9" s="4" customFormat="1" ht="14.25">
      <c r="A92" s="28" t="s">
        <v>31</v>
      </c>
      <c r="B92" s="36">
        <v>0</v>
      </c>
      <c r="C92" s="172">
        <v>0</v>
      </c>
      <c r="D92" s="128">
        <f>C92*E92</f>
        <v>0</v>
      </c>
      <c r="E92" s="128">
        <v>20</v>
      </c>
      <c r="F92" s="124"/>
      <c r="G92" s="125"/>
    </row>
    <row r="93" spans="1:9" s="4" customFormat="1" thickBot="1">
      <c r="A93" s="28" t="s">
        <v>32</v>
      </c>
      <c r="B93" s="36">
        <v>4</v>
      </c>
      <c r="C93" s="173"/>
      <c r="D93" s="130"/>
      <c r="E93" s="130"/>
      <c r="F93" s="124"/>
      <c r="G93" s="125"/>
    </row>
    <row r="94" spans="1:9" s="4" customFormat="1" ht="23.25">
      <c r="A94" s="185" t="s">
        <v>87</v>
      </c>
      <c r="B94" s="186"/>
      <c r="C94" s="182"/>
      <c r="D94" s="182"/>
      <c r="E94" s="182"/>
      <c r="F94" s="186"/>
      <c r="G94" s="187"/>
    </row>
    <row r="95" spans="1:9" s="4" customFormat="1" thickBot="1">
      <c r="A95" s="143" t="s">
        <v>88</v>
      </c>
      <c r="B95" s="144"/>
      <c r="C95" s="144"/>
      <c r="D95" s="144"/>
      <c r="E95" s="144"/>
      <c r="F95" s="144"/>
      <c r="G95" s="145"/>
    </row>
    <row r="96" spans="1:9" s="4" customFormat="1" ht="30">
      <c r="A96" s="33" t="s">
        <v>89</v>
      </c>
      <c r="B96" s="34"/>
      <c r="C96" s="35" t="s">
        <v>10</v>
      </c>
      <c r="D96" s="6" t="s">
        <v>11</v>
      </c>
      <c r="E96" s="6" t="s">
        <v>12</v>
      </c>
      <c r="F96" s="120" t="s">
        <v>13</v>
      </c>
      <c r="G96" s="252"/>
      <c r="H96" s="37"/>
      <c r="I96" s="37"/>
    </row>
    <row r="97" spans="1:9" s="4" customFormat="1" ht="14.25">
      <c r="A97" s="28" t="s">
        <v>31</v>
      </c>
      <c r="B97" s="36">
        <v>0</v>
      </c>
      <c r="C97" s="172">
        <v>0</v>
      </c>
      <c r="D97" s="128">
        <f>C97*E97</f>
        <v>0</v>
      </c>
      <c r="E97" s="128">
        <v>25</v>
      </c>
      <c r="F97" s="124"/>
      <c r="G97" s="125"/>
      <c r="H97" s="37"/>
      <c r="I97" s="37"/>
    </row>
    <row r="98" spans="1:9" s="4" customFormat="1" thickBot="1">
      <c r="A98" s="28" t="s">
        <v>32</v>
      </c>
      <c r="B98" s="36">
        <v>4</v>
      </c>
      <c r="C98" s="173"/>
      <c r="D98" s="130"/>
      <c r="E98" s="130"/>
      <c r="F98" s="137"/>
      <c r="G98" s="138"/>
      <c r="H98" s="37"/>
      <c r="I98" s="37"/>
    </row>
    <row r="99" spans="1:9" s="4" customFormat="1" ht="30">
      <c r="A99" s="33" t="s">
        <v>90</v>
      </c>
      <c r="B99" s="34"/>
      <c r="C99" s="35" t="s">
        <v>10</v>
      </c>
      <c r="D99" s="6" t="s">
        <v>11</v>
      </c>
      <c r="E99" s="64" t="s">
        <v>12</v>
      </c>
      <c r="F99" s="120" t="s">
        <v>13</v>
      </c>
      <c r="G99" s="252"/>
      <c r="H99" s="37"/>
      <c r="I99" s="37"/>
    </row>
    <row r="100" spans="1:9" s="4" customFormat="1" ht="14.25">
      <c r="A100" s="28" t="s">
        <v>31</v>
      </c>
      <c r="B100" s="36">
        <v>0</v>
      </c>
      <c r="C100" s="172"/>
      <c r="D100" s="128">
        <f>C100*E100</f>
        <v>0</v>
      </c>
      <c r="E100" s="128">
        <v>20</v>
      </c>
      <c r="F100" s="124"/>
      <c r="G100" s="125"/>
      <c r="H100" s="37"/>
      <c r="I100" s="37"/>
    </row>
    <row r="101" spans="1:9" s="4" customFormat="1" thickBot="1">
      <c r="A101" s="28" t="s">
        <v>32</v>
      </c>
      <c r="B101" s="36">
        <v>4</v>
      </c>
      <c r="C101" s="173"/>
      <c r="D101" s="130"/>
      <c r="E101" s="130"/>
      <c r="F101" s="124"/>
      <c r="G101" s="125"/>
      <c r="H101" s="37"/>
      <c r="I101" s="37"/>
    </row>
    <row r="102" spans="1:9" s="4" customFormat="1" ht="30">
      <c r="A102" s="33" t="s">
        <v>91</v>
      </c>
      <c r="B102" s="34"/>
      <c r="C102" s="35" t="s">
        <v>10</v>
      </c>
      <c r="D102" s="6" t="s">
        <v>11</v>
      </c>
      <c r="E102" s="64" t="s">
        <v>12</v>
      </c>
      <c r="F102" s="120" t="s">
        <v>13</v>
      </c>
      <c r="G102" s="252"/>
      <c r="H102" s="37"/>
      <c r="I102" s="37"/>
    </row>
    <row r="103" spans="1:9" s="4" customFormat="1" ht="14.25">
      <c r="A103" s="28" t="s">
        <v>31</v>
      </c>
      <c r="B103" s="36">
        <v>0</v>
      </c>
      <c r="C103" s="172">
        <v>0</v>
      </c>
      <c r="D103" s="128">
        <f>C103*E103</f>
        <v>0</v>
      </c>
      <c r="E103" s="128">
        <v>10</v>
      </c>
      <c r="F103" s="124"/>
      <c r="G103" s="125"/>
      <c r="H103" s="37"/>
      <c r="I103" s="37"/>
    </row>
    <row r="104" spans="1:9" s="4" customFormat="1" thickBot="1">
      <c r="A104" s="28" t="s">
        <v>32</v>
      </c>
      <c r="B104" s="36">
        <v>3</v>
      </c>
      <c r="C104" s="173"/>
      <c r="D104" s="130"/>
      <c r="E104" s="130"/>
      <c r="F104" s="124"/>
      <c r="G104" s="125"/>
      <c r="H104" s="37"/>
      <c r="I104" s="37"/>
    </row>
    <row r="105" spans="1:9" s="4" customFormat="1" ht="30">
      <c r="A105" s="33" t="s">
        <v>92</v>
      </c>
      <c r="B105" s="34"/>
      <c r="C105" s="35" t="s">
        <v>10</v>
      </c>
      <c r="D105" s="6" t="s">
        <v>11</v>
      </c>
      <c r="E105" s="64" t="s">
        <v>12</v>
      </c>
      <c r="F105" s="120" t="s">
        <v>13</v>
      </c>
      <c r="G105" s="252"/>
      <c r="H105" s="37"/>
      <c r="I105" s="37"/>
    </row>
    <row r="106" spans="1:9" s="4" customFormat="1" ht="14.25">
      <c r="A106" s="28" t="s">
        <v>31</v>
      </c>
      <c r="B106" s="36">
        <v>0</v>
      </c>
      <c r="C106" s="172"/>
      <c r="D106" s="128">
        <f>C106*E106</f>
        <v>0</v>
      </c>
      <c r="E106" s="128">
        <v>15</v>
      </c>
      <c r="F106" s="124"/>
      <c r="G106" s="125"/>
      <c r="H106" s="37"/>
      <c r="I106" s="37"/>
    </row>
    <row r="107" spans="1:9" s="4" customFormat="1" thickBot="1">
      <c r="A107" s="28" t="s">
        <v>32</v>
      </c>
      <c r="B107" s="36">
        <v>3</v>
      </c>
      <c r="C107" s="173"/>
      <c r="D107" s="130"/>
      <c r="E107" s="130"/>
      <c r="F107" s="124"/>
      <c r="G107" s="125"/>
      <c r="H107" s="37"/>
      <c r="I107" s="37"/>
    </row>
    <row r="108" spans="1:9" s="4" customFormat="1" ht="23.25">
      <c r="A108" s="185" t="s">
        <v>93</v>
      </c>
      <c r="B108" s="186"/>
      <c r="C108" s="182"/>
      <c r="D108" s="182"/>
      <c r="E108" s="182"/>
      <c r="F108" s="186"/>
      <c r="G108" s="187"/>
      <c r="H108" s="37"/>
      <c r="I108" s="37"/>
    </row>
    <row r="109" spans="1:9" s="4" customFormat="1" thickBot="1">
      <c r="A109" s="143" t="s">
        <v>94</v>
      </c>
      <c r="B109" s="144"/>
      <c r="C109" s="144"/>
      <c r="D109" s="144"/>
      <c r="E109" s="144"/>
      <c r="F109" s="144"/>
      <c r="G109" s="145"/>
      <c r="H109" s="37"/>
      <c r="I109" s="37"/>
    </row>
    <row r="110" spans="1:9" s="4" customFormat="1">
      <c r="A110" s="33" t="s">
        <v>95</v>
      </c>
      <c r="B110" s="34"/>
      <c r="C110" s="35" t="s">
        <v>10</v>
      </c>
      <c r="D110" s="6" t="s">
        <v>11</v>
      </c>
      <c r="E110" s="6" t="s">
        <v>12</v>
      </c>
      <c r="F110" s="120" t="s">
        <v>13</v>
      </c>
      <c r="G110" s="252"/>
      <c r="H110" s="37"/>
      <c r="I110" s="37"/>
    </row>
    <row r="111" spans="1:9" s="4" customFormat="1" ht="14.25">
      <c r="A111" s="28" t="s">
        <v>31</v>
      </c>
      <c r="B111" s="36">
        <v>0</v>
      </c>
      <c r="C111" s="172"/>
      <c r="D111" s="128">
        <f>C111*E111</f>
        <v>0</v>
      </c>
      <c r="E111" s="128">
        <v>10</v>
      </c>
      <c r="F111" s="124"/>
      <c r="G111" s="125"/>
      <c r="H111" s="37"/>
      <c r="I111" s="37"/>
    </row>
    <row r="112" spans="1:9" s="4" customFormat="1" thickBot="1">
      <c r="A112" s="28" t="s">
        <v>32</v>
      </c>
      <c r="B112" s="36">
        <v>3</v>
      </c>
      <c r="C112" s="173"/>
      <c r="D112" s="130"/>
      <c r="E112" s="130"/>
      <c r="F112" s="124"/>
      <c r="G112" s="125"/>
      <c r="H112" s="37"/>
      <c r="I112" s="37"/>
    </row>
    <row r="113" spans="1:8" s="4" customFormat="1" ht="30">
      <c r="A113" s="33" t="s">
        <v>96</v>
      </c>
      <c r="B113" s="34"/>
      <c r="C113" s="35" t="s">
        <v>10</v>
      </c>
      <c r="D113" s="6" t="s">
        <v>11</v>
      </c>
      <c r="E113" s="64" t="s">
        <v>12</v>
      </c>
      <c r="F113" s="120" t="s">
        <v>13</v>
      </c>
      <c r="G113" s="252"/>
      <c r="H113" s="57"/>
    </row>
    <row r="114" spans="1:8">
      <c r="A114" s="28" t="s">
        <v>31</v>
      </c>
      <c r="B114" s="36">
        <v>0</v>
      </c>
      <c r="C114" s="172">
        <v>0</v>
      </c>
      <c r="D114" s="128">
        <f>C114*E114</f>
        <v>0</v>
      </c>
      <c r="E114" s="128">
        <v>10</v>
      </c>
      <c r="F114" s="124"/>
      <c r="G114" s="125"/>
    </row>
    <row r="115" spans="1:8" ht="15.75" thickBot="1">
      <c r="A115" s="28" t="s">
        <v>32</v>
      </c>
      <c r="B115" s="36">
        <v>3</v>
      </c>
      <c r="C115" s="173"/>
      <c r="D115" s="130"/>
      <c r="E115" s="130"/>
      <c r="F115" s="137"/>
      <c r="G115" s="138"/>
    </row>
    <row r="116" spans="1:8" ht="23.25">
      <c r="A116" s="185" t="s">
        <v>97</v>
      </c>
      <c r="B116" s="186"/>
      <c r="C116" s="182"/>
      <c r="D116" s="182"/>
      <c r="E116" s="182"/>
      <c r="F116" s="186"/>
      <c r="G116" s="187"/>
    </row>
    <row r="117" spans="1:8" ht="15.75" thickBot="1">
      <c r="A117" s="143" t="s">
        <v>94</v>
      </c>
      <c r="B117" s="144"/>
      <c r="C117" s="144"/>
      <c r="D117" s="144"/>
      <c r="E117" s="144"/>
      <c r="F117" s="144"/>
      <c r="G117" s="145"/>
    </row>
    <row r="118" spans="1:8" ht="30">
      <c r="A118" s="33" t="s">
        <v>98</v>
      </c>
      <c r="B118" s="34"/>
      <c r="C118" s="35" t="s">
        <v>10</v>
      </c>
      <c r="D118" s="6" t="s">
        <v>11</v>
      </c>
      <c r="E118" s="6" t="s">
        <v>12</v>
      </c>
      <c r="F118" s="120" t="s">
        <v>13</v>
      </c>
      <c r="G118" s="252"/>
    </row>
    <row r="119" spans="1:8">
      <c r="A119" s="28" t="s">
        <v>31</v>
      </c>
      <c r="B119" s="36">
        <v>0</v>
      </c>
      <c r="C119" s="172"/>
      <c r="D119" s="128">
        <f>C119*E119</f>
        <v>0</v>
      </c>
      <c r="E119" s="128">
        <v>10</v>
      </c>
      <c r="F119" s="124"/>
      <c r="G119" s="125"/>
    </row>
    <row r="120" spans="1:8" ht="15.75" thickBot="1">
      <c r="A120" s="28" t="s">
        <v>32</v>
      </c>
      <c r="B120" s="36">
        <v>2</v>
      </c>
      <c r="C120" s="173"/>
      <c r="D120" s="130"/>
      <c r="E120" s="130"/>
      <c r="F120" s="124"/>
      <c r="G120" s="125"/>
    </row>
    <row r="121" spans="1:8" ht="30">
      <c r="A121" s="33" t="s">
        <v>99</v>
      </c>
      <c r="B121" s="34"/>
      <c r="C121" s="35" t="s">
        <v>10</v>
      </c>
      <c r="D121" s="6" t="s">
        <v>11</v>
      </c>
      <c r="E121" s="64" t="s">
        <v>12</v>
      </c>
      <c r="F121" s="120" t="s">
        <v>13</v>
      </c>
      <c r="G121" s="252"/>
    </row>
    <row r="122" spans="1:8">
      <c r="A122" s="28" t="s">
        <v>31</v>
      </c>
      <c r="B122" s="36">
        <v>0</v>
      </c>
      <c r="C122" s="172"/>
      <c r="D122" s="128">
        <f>C122*E122</f>
        <v>0</v>
      </c>
      <c r="E122" s="128">
        <v>30</v>
      </c>
      <c r="F122" s="124"/>
      <c r="G122" s="125"/>
    </row>
    <row r="123" spans="1:8" ht="15.75" thickBot="1">
      <c r="A123" s="84" t="s">
        <v>32</v>
      </c>
      <c r="B123" s="85">
        <v>4</v>
      </c>
      <c r="C123" s="184"/>
      <c r="D123" s="129"/>
      <c r="E123" s="129"/>
      <c r="F123" s="126"/>
      <c r="G123" s="127"/>
    </row>
    <row r="124" spans="1:8">
      <c r="A124" s="239"/>
      <c r="B124" s="240"/>
      <c r="C124" s="240"/>
      <c r="D124" s="240"/>
      <c r="E124" s="240"/>
      <c r="F124" s="240"/>
      <c r="G124" s="241"/>
    </row>
    <row r="125" spans="1:8" s="58" customFormat="1" ht="15.75" thickBot="1">
      <c r="A125" s="242"/>
      <c r="B125" s="243"/>
      <c r="C125" s="243"/>
      <c r="D125" s="243"/>
      <c r="E125" s="243"/>
      <c r="F125" s="243"/>
      <c r="G125" s="244"/>
    </row>
    <row r="126" spans="1:8" ht="24" thickBot="1">
      <c r="A126" s="177" t="s">
        <v>100</v>
      </c>
      <c r="B126" s="178"/>
      <c r="C126" s="179"/>
      <c r="D126" s="179"/>
      <c r="E126" s="179"/>
      <c r="F126" s="179"/>
      <c r="G126" s="180"/>
    </row>
    <row r="127" spans="1:8">
      <c r="A127" s="54" t="s">
        <v>7</v>
      </c>
      <c r="B127" s="91">
        <f>SUM(C10:C13)</f>
        <v>0</v>
      </c>
      <c r="C127" s="246" t="s">
        <v>101</v>
      </c>
      <c r="D127" s="246"/>
      <c r="E127" s="246"/>
      <c r="F127" s="246"/>
      <c r="G127" s="94">
        <f>SUM(C78)</f>
        <v>0</v>
      </c>
    </row>
    <row r="128" spans="1:8">
      <c r="A128" s="39" t="s">
        <v>102</v>
      </c>
      <c r="B128" s="40">
        <f>SUM(C17:C19)</f>
        <v>0</v>
      </c>
      <c r="C128" s="236" t="s">
        <v>103</v>
      </c>
      <c r="D128" s="237"/>
      <c r="E128" s="237"/>
      <c r="F128" s="238"/>
      <c r="G128" s="55">
        <f>AVERAGE(C83,C86)</f>
        <v>0</v>
      </c>
      <c r="H128" s="97">
        <f>SUM(C37)</f>
        <v>0</v>
      </c>
    </row>
    <row r="129" spans="1:8">
      <c r="A129" s="39" t="s">
        <v>24</v>
      </c>
      <c r="B129" s="40">
        <f>SUM(C23:C25)</f>
        <v>0</v>
      </c>
      <c r="C129" s="68" t="s">
        <v>104</v>
      </c>
      <c r="D129" s="69"/>
      <c r="E129" s="69"/>
      <c r="F129" s="70"/>
      <c r="G129" s="41">
        <f>AVERAGE(C89,C92)</f>
        <v>0</v>
      </c>
      <c r="H129" s="40">
        <f>SUM(C48)</f>
        <v>0</v>
      </c>
    </row>
    <row r="130" spans="1:8">
      <c r="A130" s="39" t="s">
        <v>105</v>
      </c>
      <c r="B130" s="40">
        <f>SUM(C27:C28)</f>
        <v>0</v>
      </c>
      <c r="C130" s="76" t="s">
        <v>106</v>
      </c>
      <c r="D130" s="77"/>
      <c r="E130" s="77"/>
      <c r="F130" s="78"/>
      <c r="G130" s="41">
        <f>SUM(C97:C98)</f>
        <v>0</v>
      </c>
      <c r="H130" s="98">
        <f>SUM(C66)</f>
        <v>0</v>
      </c>
    </row>
    <row r="131" spans="1:8">
      <c r="A131" s="39" t="s">
        <v>107</v>
      </c>
      <c r="B131" s="40">
        <f>SUM(C33:C35)</f>
        <v>0</v>
      </c>
      <c r="C131" s="76" t="s">
        <v>108</v>
      </c>
      <c r="D131" s="77"/>
      <c r="E131" s="77"/>
      <c r="F131" s="78"/>
      <c r="G131" s="41">
        <f>SUM(C100:C101)</f>
        <v>0</v>
      </c>
      <c r="H131" s="98">
        <f>SUM(C74)</f>
        <v>0</v>
      </c>
    </row>
    <row r="132" spans="1:8" s="4" customFormat="1" ht="14.25">
      <c r="A132" s="99" t="s">
        <v>109</v>
      </c>
      <c r="B132" s="40">
        <f>SUM(C37:C39)</f>
        <v>0</v>
      </c>
      <c r="C132" s="79" t="s">
        <v>110</v>
      </c>
      <c r="D132" s="80"/>
      <c r="E132" s="80"/>
      <c r="F132" s="81"/>
      <c r="G132" s="41">
        <f>SUM(C103:C104)</f>
        <v>0</v>
      </c>
      <c r="H132" s="92">
        <f>SUM(C78)</f>
        <v>0</v>
      </c>
    </row>
    <row r="133" spans="1:8" s="4" customFormat="1" ht="14.25">
      <c r="A133" s="88" t="s">
        <v>111</v>
      </c>
      <c r="B133" s="42">
        <f>SUM(C41:C44)</f>
        <v>0</v>
      </c>
      <c r="C133" s="79" t="s">
        <v>112</v>
      </c>
      <c r="D133" s="80"/>
      <c r="E133" s="80"/>
      <c r="F133" s="81"/>
      <c r="G133" s="41">
        <f>SUM(C106:C107)</f>
        <v>0</v>
      </c>
      <c r="H133" s="92">
        <f>AVERAGE(C83,C86)</f>
        <v>0</v>
      </c>
    </row>
    <row r="134" spans="1:8" s="4" customFormat="1" ht="14.25">
      <c r="A134" s="101" t="s">
        <v>113</v>
      </c>
      <c r="B134" s="87">
        <f>SUM(C48,C49)</f>
        <v>0</v>
      </c>
      <c r="C134" s="82" t="s">
        <v>114</v>
      </c>
      <c r="D134" s="82"/>
      <c r="E134" s="82"/>
      <c r="F134" s="83"/>
      <c r="G134" s="43">
        <f>SUM(C111:C112)</f>
        <v>0</v>
      </c>
      <c r="H134" s="92">
        <f>AVERAGE(C89,C92)</f>
        <v>0</v>
      </c>
    </row>
    <row r="135" spans="1:8" s="4" customFormat="1" ht="14.25">
      <c r="A135" s="89" t="s">
        <v>115</v>
      </c>
      <c r="B135" s="111">
        <f>SUM(C52:C56)</f>
        <v>0</v>
      </c>
      <c r="C135" s="74" t="s">
        <v>116</v>
      </c>
      <c r="D135" s="74"/>
      <c r="E135" s="74"/>
      <c r="F135" s="75"/>
      <c r="G135" s="45">
        <f>SUM(C114:C115)</f>
        <v>0</v>
      </c>
      <c r="H135" s="92">
        <f>SUM(C97)</f>
        <v>0</v>
      </c>
    </row>
    <row r="136" spans="1:8" s="4" customFormat="1" ht="14.25">
      <c r="A136" s="90" t="s">
        <v>117</v>
      </c>
      <c r="B136" s="52" t="e">
        <f>C64</f>
        <v>#DIV/0!</v>
      </c>
      <c r="C136" s="71" t="s">
        <v>118</v>
      </c>
      <c r="D136" s="72"/>
      <c r="E136" s="72"/>
      <c r="F136" s="73"/>
      <c r="G136" s="111">
        <f>SUM(C119:C120)</f>
        <v>0</v>
      </c>
      <c r="H136" s="92">
        <f>SUM(C100)</f>
        <v>0</v>
      </c>
    </row>
    <row r="137" spans="1:8" s="4" customFormat="1" ht="14.25">
      <c r="A137" s="100" t="s">
        <v>119</v>
      </c>
      <c r="B137" s="92">
        <f>SUM(C66:C70)</f>
        <v>0</v>
      </c>
      <c r="C137" s="71" t="s">
        <v>120</v>
      </c>
      <c r="D137" s="72"/>
      <c r="E137" s="72"/>
      <c r="F137" s="73"/>
      <c r="G137" s="111">
        <f>SUM(C122:C123)</f>
        <v>0</v>
      </c>
      <c r="H137" s="92">
        <f>COUNTIF(H128:H136,"&gt;0")</f>
        <v>0</v>
      </c>
    </row>
    <row r="138" spans="1:8" s="4" customFormat="1" ht="14.25">
      <c r="A138" s="100" t="s">
        <v>74</v>
      </c>
      <c r="B138" s="93">
        <f>SUM(C74:C76)</f>
        <v>0</v>
      </c>
      <c r="C138" s="245"/>
      <c r="D138" s="245"/>
      <c r="E138" s="245"/>
      <c r="F138" s="245"/>
      <c r="G138" s="86"/>
    </row>
    <row r="139" spans="1:8" s="62" customFormat="1">
      <c r="A139" s="233" t="s">
        <v>121</v>
      </c>
      <c r="B139" s="234"/>
      <c r="C139" s="234"/>
      <c r="D139" s="234"/>
      <c r="E139" s="234"/>
      <c r="F139" s="234"/>
      <c r="G139" s="235"/>
    </row>
    <row r="140" spans="1:8" s="62" customFormat="1" ht="15.75" customHeight="1">
      <c r="A140" s="247"/>
      <c r="B140" s="247"/>
      <c r="C140" s="247"/>
      <c r="D140" s="247"/>
      <c r="E140" s="247"/>
      <c r="F140" s="247"/>
      <c r="G140" s="247"/>
    </row>
    <row r="141" spans="1:8" s="62" customFormat="1" ht="16.5" customHeight="1" thickBot="1">
      <c r="A141" s="248"/>
      <c r="B141" s="248"/>
      <c r="C141" s="248"/>
      <c r="D141" s="248"/>
      <c r="E141" s="248"/>
      <c r="F141" s="248"/>
      <c r="G141" s="248"/>
    </row>
    <row r="142" spans="1:8" ht="24" thickBot="1">
      <c r="A142" s="162" t="s">
        <v>122</v>
      </c>
      <c r="B142" s="163"/>
      <c r="C142" s="163"/>
      <c r="D142" s="163"/>
      <c r="E142" s="163"/>
      <c r="F142" s="163"/>
      <c r="G142" s="67" t="e">
        <f>D144*100/4</f>
        <v>#DIV/0!</v>
      </c>
    </row>
    <row r="143" spans="1:8" ht="24" thickBot="1">
      <c r="A143" s="108" t="s">
        <v>123</v>
      </c>
      <c r="B143" s="109"/>
      <c r="C143" s="109"/>
      <c r="D143" s="109"/>
      <c r="E143" s="109"/>
      <c r="F143" s="109"/>
      <c r="G143" s="67" t="e">
        <f>D145*100/4</f>
        <v>#DIV/0!</v>
      </c>
      <c r="H143" s="107"/>
    </row>
    <row r="144" spans="1:8">
      <c r="D144" s="66" t="e">
        <f>SUM(D9:D123)/SUM(E9:E123)</f>
        <v>#DIV/0!</v>
      </c>
      <c r="E144" s="95" t="s">
        <v>124</v>
      </c>
    </row>
    <row r="145" spans="1:7" ht="15.75" thickBot="1">
      <c r="A145" s="56"/>
      <c r="B145" s="56"/>
      <c r="C145" s="56"/>
      <c r="D145" s="96" t="e">
        <f>SUM(D48,D52,D64,D66,D74,D78)/SUM(E48,E52,E64,E66,E74,E78)</f>
        <v>#DIV/0!</v>
      </c>
      <c r="E145" s="95" t="s">
        <v>125</v>
      </c>
      <c r="F145" s="56"/>
      <c r="G145" s="56"/>
    </row>
    <row r="146" spans="1:7" ht="24" thickBot="1">
      <c r="A146" s="229" t="s">
        <v>126</v>
      </c>
      <c r="B146" s="230"/>
      <c r="C146" s="230"/>
      <c r="D146" s="230"/>
      <c r="E146" s="230"/>
      <c r="F146" s="230"/>
      <c r="G146" s="53">
        <f>C153</f>
        <v>0</v>
      </c>
    </row>
    <row r="147" spans="1:7" ht="15.75" thickBot="1">
      <c r="A147" s="174" t="s">
        <v>127</v>
      </c>
      <c r="B147" s="175"/>
      <c r="C147" s="175"/>
      <c r="D147" s="175"/>
      <c r="E147" s="175"/>
      <c r="F147" s="175"/>
      <c r="G147" s="176"/>
    </row>
    <row r="148" spans="1:7">
      <c r="A148" s="164" t="s">
        <v>128</v>
      </c>
      <c r="B148" s="165"/>
      <c r="C148" s="38" t="s">
        <v>10</v>
      </c>
      <c r="D148" s="102"/>
      <c r="E148" s="102"/>
      <c r="F148" s="120" t="s">
        <v>13</v>
      </c>
      <c r="G148" s="166"/>
    </row>
    <row r="149" spans="1:7">
      <c r="A149" s="13" t="s">
        <v>129</v>
      </c>
      <c r="B149" s="14">
        <v>1</v>
      </c>
      <c r="C149" s="27">
        <v>0</v>
      </c>
      <c r="D149" s="105"/>
      <c r="E149" s="105"/>
      <c r="F149" s="167"/>
      <c r="G149" s="153"/>
    </row>
    <row r="150" spans="1:7">
      <c r="A150" s="46" t="s">
        <v>129</v>
      </c>
      <c r="B150" s="104">
        <v>1</v>
      </c>
      <c r="C150" s="104">
        <v>0</v>
      </c>
      <c r="D150" s="110"/>
      <c r="E150" s="110"/>
      <c r="F150" s="168"/>
      <c r="G150" s="169"/>
    </row>
    <row r="151" spans="1:7">
      <c r="A151" s="13" t="s">
        <v>129</v>
      </c>
      <c r="B151" s="14">
        <v>1</v>
      </c>
      <c r="C151" s="27">
        <v>0</v>
      </c>
      <c r="D151" s="106"/>
      <c r="E151" s="106"/>
      <c r="F151" s="228"/>
      <c r="G151" s="141"/>
    </row>
    <row r="152" spans="1:7">
      <c r="A152" s="46" t="s">
        <v>129</v>
      </c>
      <c r="B152" s="104">
        <v>1</v>
      </c>
      <c r="C152" s="104">
        <v>0</v>
      </c>
      <c r="D152" s="110"/>
      <c r="E152" s="110"/>
      <c r="F152" s="140"/>
      <c r="G152" s="141"/>
    </row>
    <row r="153" spans="1:7" ht="15.75">
      <c r="A153" s="59" t="s">
        <v>130</v>
      </c>
      <c r="B153" s="60"/>
      <c r="C153" s="61">
        <f>SUM(C149:C152)</f>
        <v>0</v>
      </c>
      <c r="D153" s="63"/>
      <c r="E153" s="63"/>
      <c r="F153" s="231"/>
      <c r="G153" s="232"/>
    </row>
    <row r="154" spans="1:7">
      <c r="A154" s="170"/>
      <c r="B154" s="170"/>
      <c r="C154" s="170"/>
      <c r="D154" s="170"/>
      <c r="E154" s="170"/>
      <c r="F154" s="170"/>
      <c r="G154" s="170"/>
    </row>
    <row r="155" spans="1:7" ht="15.75" thickBot="1">
      <c r="A155" s="171"/>
      <c r="B155" s="171"/>
      <c r="C155" s="171"/>
      <c r="D155" s="171"/>
      <c r="E155" s="171"/>
      <c r="F155" s="171"/>
      <c r="G155" s="171"/>
    </row>
    <row r="156" spans="1:7" ht="15.75">
      <c r="A156" s="156" t="s">
        <v>131</v>
      </c>
      <c r="B156" s="157"/>
      <c r="C156" s="157"/>
      <c r="D156" s="157"/>
      <c r="E156" s="157"/>
      <c r="F156" s="157"/>
      <c r="G156" s="158"/>
    </row>
    <row r="157" spans="1:7">
      <c r="A157" s="159" t="s">
        <v>132</v>
      </c>
      <c r="B157" s="160"/>
      <c r="C157" s="160"/>
      <c r="D157" s="160"/>
      <c r="E157" s="160"/>
      <c r="F157" s="160"/>
      <c r="G157" s="161"/>
    </row>
    <row r="158" spans="1:7">
      <c r="A158" s="221" t="s">
        <v>133</v>
      </c>
      <c r="B158" s="222"/>
      <c r="C158" s="222"/>
      <c r="D158" s="222"/>
      <c r="E158" s="222"/>
      <c r="F158" s="222"/>
      <c r="G158" s="223"/>
    </row>
    <row r="159" spans="1:7" ht="16.5" thickBot="1">
      <c r="A159" s="224" t="s">
        <v>134</v>
      </c>
      <c r="B159" s="225"/>
      <c r="C159" s="225"/>
      <c r="D159" s="225"/>
      <c r="E159" s="225"/>
      <c r="F159" s="225"/>
      <c r="G159" s="226"/>
    </row>
    <row r="161" spans="1:12" ht="15.75" thickBot="1">
      <c r="B161" s="44"/>
    </row>
    <row r="162" spans="1:12" ht="45.75" thickBot="1">
      <c r="A162" s="114" t="s">
        <v>135</v>
      </c>
      <c r="B162" s="115"/>
      <c r="C162" s="115"/>
      <c r="D162" s="115"/>
      <c r="E162" s="115"/>
      <c r="F162" s="115"/>
      <c r="G162" s="118" t="s">
        <v>136</v>
      </c>
      <c r="H162" s="113"/>
      <c r="I162" s="116"/>
      <c r="J162" s="116"/>
      <c r="K162" s="116"/>
      <c r="L162" s="117"/>
    </row>
  </sheetData>
  <mergeCells count="224">
    <mergeCell ref="A116:G116"/>
    <mergeCell ref="A117:G117"/>
    <mergeCell ref="A94:G94"/>
    <mergeCell ref="F118:G118"/>
    <mergeCell ref="C119:C120"/>
    <mergeCell ref="F119:G119"/>
    <mergeCell ref="F120:G120"/>
    <mergeCell ref="C106:C107"/>
    <mergeCell ref="F106:G106"/>
    <mergeCell ref="F107:G107"/>
    <mergeCell ref="A108:G108"/>
    <mergeCell ref="A109:G109"/>
    <mergeCell ref="F110:G110"/>
    <mergeCell ref="C111:C112"/>
    <mergeCell ref="F112:G112"/>
    <mergeCell ref="D119:D120"/>
    <mergeCell ref="F103:G103"/>
    <mergeCell ref="F104:G104"/>
    <mergeCell ref="F105:G105"/>
    <mergeCell ref="A95:G95"/>
    <mergeCell ref="C97:C98"/>
    <mergeCell ref="C100:C101"/>
    <mergeCell ref="C103:C104"/>
    <mergeCell ref="D114:D115"/>
    <mergeCell ref="A158:G158"/>
    <mergeCell ref="A159:G159"/>
    <mergeCell ref="F64:G64"/>
    <mergeCell ref="F151:G151"/>
    <mergeCell ref="A146:F146"/>
    <mergeCell ref="F152:G152"/>
    <mergeCell ref="F153:G153"/>
    <mergeCell ref="A139:G139"/>
    <mergeCell ref="C128:F128"/>
    <mergeCell ref="F121:G121"/>
    <mergeCell ref="C122:C123"/>
    <mergeCell ref="F122:G122"/>
    <mergeCell ref="F123:G123"/>
    <mergeCell ref="F113:G113"/>
    <mergeCell ref="C114:C115"/>
    <mergeCell ref="F114:G114"/>
    <mergeCell ref="F115:G115"/>
    <mergeCell ref="A124:G125"/>
    <mergeCell ref="C138:F138"/>
    <mergeCell ref="C127:F127"/>
    <mergeCell ref="F111:G111"/>
    <mergeCell ref="A140:G141"/>
    <mergeCell ref="F65:G65"/>
    <mergeCell ref="F66:G66"/>
    <mergeCell ref="A1:G1"/>
    <mergeCell ref="C10:C13"/>
    <mergeCell ref="F10:G10"/>
    <mergeCell ref="F11:G11"/>
    <mergeCell ref="F12:G12"/>
    <mergeCell ref="F13:G13"/>
    <mergeCell ref="B3:G3"/>
    <mergeCell ref="B4:G4"/>
    <mergeCell ref="B2:G2"/>
    <mergeCell ref="A14:G14"/>
    <mergeCell ref="B5:F5"/>
    <mergeCell ref="A6:G6"/>
    <mergeCell ref="A7:G7"/>
    <mergeCell ref="A8:G8"/>
    <mergeCell ref="A9:B9"/>
    <mergeCell ref="F9:G9"/>
    <mergeCell ref="A20:G20"/>
    <mergeCell ref="A21:G21"/>
    <mergeCell ref="E10:E13"/>
    <mergeCell ref="A15:G15"/>
    <mergeCell ref="A16:B16"/>
    <mergeCell ref="F16:G16"/>
    <mergeCell ref="C17:C19"/>
    <mergeCell ref="F17:G17"/>
    <mergeCell ref="F18:G18"/>
    <mergeCell ref="F19:G19"/>
    <mergeCell ref="E17:E19"/>
    <mergeCell ref="D10:D13"/>
    <mergeCell ref="D17:D19"/>
    <mergeCell ref="F36:G36"/>
    <mergeCell ref="C37:C39"/>
    <mergeCell ref="F37:G37"/>
    <mergeCell ref="F38:G38"/>
    <mergeCell ref="A29:G29"/>
    <mergeCell ref="A30:G31"/>
    <mergeCell ref="A32:B32"/>
    <mergeCell ref="F32:G32"/>
    <mergeCell ref="C33:C35"/>
    <mergeCell ref="F33:G33"/>
    <mergeCell ref="F34:G34"/>
    <mergeCell ref="A22:B22"/>
    <mergeCell ref="F22:G22"/>
    <mergeCell ref="C23:C25"/>
    <mergeCell ref="F23:G23"/>
    <mergeCell ref="F24:G24"/>
    <mergeCell ref="F25:G25"/>
    <mergeCell ref="A26:B26"/>
    <mergeCell ref="F26:G26"/>
    <mergeCell ref="C27:C28"/>
    <mergeCell ref="F27:G27"/>
    <mergeCell ref="F28:G28"/>
    <mergeCell ref="F82:G82"/>
    <mergeCell ref="C83:C84"/>
    <mergeCell ref="F83:G83"/>
    <mergeCell ref="F84:G84"/>
    <mergeCell ref="A71:G71"/>
    <mergeCell ref="A72:G72"/>
    <mergeCell ref="F73:G73"/>
    <mergeCell ref="C74:C76"/>
    <mergeCell ref="F74:G74"/>
    <mergeCell ref="F75:G75"/>
    <mergeCell ref="F76:G76"/>
    <mergeCell ref="A80:G80"/>
    <mergeCell ref="A81:G81"/>
    <mergeCell ref="F77:G77"/>
    <mergeCell ref="C78:C79"/>
    <mergeCell ref="F78:G78"/>
    <mergeCell ref="F79:G79"/>
    <mergeCell ref="E74:E76"/>
    <mergeCell ref="E78:E79"/>
    <mergeCell ref="D78:D79"/>
    <mergeCell ref="E86:E87"/>
    <mergeCell ref="A154:G155"/>
    <mergeCell ref="F91:G91"/>
    <mergeCell ref="C92:C93"/>
    <mergeCell ref="F92:G92"/>
    <mergeCell ref="F93:G93"/>
    <mergeCell ref="A147:G147"/>
    <mergeCell ref="F85:G85"/>
    <mergeCell ref="C86:C87"/>
    <mergeCell ref="F86:G86"/>
    <mergeCell ref="F87:G87"/>
    <mergeCell ref="F88:G88"/>
    <mergeCell ref="C89:C90"/>
    <mergeCell ref="F89:G89"/>
    <mergeCell ref="F90:G90"/>
    <mergeCell ref="F96:G96"/>
    <mergeCell ref="F97:G97"/>
    <mergeCell ref="F98:G98"/>
    <mergeCell ref="F99:G99"/>
    <mergeCell ref="F100:G100"/>
    <mergeCell ref="F101:G101"/>
    <mergeCell ref="A126:G126"/>
    <mergeCell ref="F102:G102"/>
    <mergeCell ref="E89:E90"/>
    <mergeCell ref="D89:D90"/>
    <mergeCell ref="A156:G156"/>
    <mergeCell ref="A157:G157"/>
    <mergeCell ref="A142:F142"/>
    <mergeCell ref="A148:B148"/>
    <mergeCell ref="F148:G148"/>
    <mergeCell ref="F149:G149"/>
    <mergeCell ref="F150:G150"/>
    <mergeCell ref="E92:E93"/>
    <mergeCell ref="E97:E98"/>
    <mergeCell ref="E100:E101"/>
    <mergeCell ref="E103:E104"/>
    <mergeCell ref="E106:E107"/>
    <mergeCell ref="E111:E112"/>
    <mergeCell ref="E114:E115"/>
    <mergeCell ref="E119:E120"/>
    <mergeCell ref="E122:E123"/>
    <mergeCell ref="D122:D123"/>
    <mergeCell ref="D92:D93"/>
    <mergeCell ref="D97:D98"/>
    <mergeCell ref="D100:D101"/>
    <mergeCell ref="D103:D104"/>
    <mergeCell ref="D106:D107"/>
    <mergeCell ref="D111:D112"/>
    <mergeCell ref="D86:D87"/>
    <mergeCell ref="F57:G57"/>
    <mergeCell ref="F58:G58"/>
    <mergeCell ref="F59:G59"/>
    <mergeCell ref="F60:G60"/>
    <mergeCell ref="F61:G61"/>
    <mergeCell ref="F62:G62"/>
    <mergeCell ref="F63:G63"/>
    <mergeCell ref="C52:C56"/>
    <mergeCell ref="D52:D56"/>
    <mergeCell ref="E52:E56"/>
    <mergeCell ref="C66:C70"/>
    <mergeCell ref="D66:D70"/>
    <mergeCell ref="F52:G52"/>
    <mergeCell ref="F53:G53"/>
    <mergeCell ref="D83:D84"/>
    <mergeCell ref="F54:G54"/>
    <mergeCell ref="F55:G55"/>
    <mergeCell ref="F56:G56"/>
    <mergeCell ref="F67:G67"/>
    <mergeCell ref="F68:G68"/>
    <mergeCell ref="F69:G69"/>
    <mergeCell ref="F70:G70"/>
    <mergeCell ref="E83:E84"/>
    <mergeCell ref="A46:G46"/>
    <mergeCell ref="A47:B47"/>
    <mergeCell ref="F47:G47"/>
    <mergeCell ref="C48:C50"/>
    <mergeCell ref="F48:G48"/>
    <mergeCell ref="F49:G49"/>
    <mergeCell ref="F50:G50"/>
    <mergeCell ref="F51:G51"/>
    <mergeCell ref="D74:D76"/>
    <mergeCell ref="A40:B40"/>
    <mergeCell ref="F40:G40"/>
    <mergeCell ref="C41:C44"/>
    <mergeCell ref="F41:G41"/>
    <mergeCell ref="F42:G42"/>
    <mergeCell ref="F43:G43"/>
    <mergeCell ref="E66:E70"/>
    <mergeCell ref="D23:D25"/>
    <mergeCell ref="D27:D28"/>
    <mergeCell ref="D33:D35"/>
    <mergeCell ref="D37:D39"/>
    <mergeCell ref="D41:D44"/>
    <mergeCell ref="D48:D50"/>
    <mergeCell ref="E27:E28"/>
    <mergeCell ref="E23:E25"/>
    <mergeCell ref="F35:G35"/>
    <mergeCell ref="A45:G45"/>
    <mergeCell ref="F39:G39"/>
    <mergeCell ref="E33:E35"/>
    <mergeCell ref="E37:E39"/>
    <mergeCell ref="E41:E44"/>
    <mergeCell ref="E48:E50"/>
    <mergeCell ref="F44:G44"/>
    <mergeCell ref="A36:B36"/>
  </mergeCells>
  <conditionalFormatting sqref="G137">
    <cfRule type="cellIs" dxfId="56" priority="75" operator="equal">
      <formula>4</formula>
    </cfRule>
    <cfRule type="cellIs" dxfId="55" priority="76" operator="equal">
      <formula>0</formula>
    </cfRule>
  </conditionalFormatting>
  <conditionalFormatting sqref="G136">
    <cfRule type="cellIs" dxfId="54" priority="71" operator="equal">
      <formula>2</formula>
    </cfRule>
    <cfRule type="cellIs" dxfId="53" priority="72" operator="equal">
      <formula>0</formula>
    </cfRule>
  </conditionalFormatting>
  <conditionalFormatting sqref="G135">
    <cfRule type="cellIs" dxfId="52" priority="69" operator="equal">
      <formula>3</formula>
    </cfRule>
    <cfRule type="cellIs" dxfId="51" priority="70" operator="equal">
      <formula>0</formula>
    </cfRule>
  </conditionalFormatting>
  <conditionalFormatting sqref="G134">
    <cfRule type="cellIs" dxfId="50" priority="67" operator="equal">
      <formula>3</formula>
    </cfRule>
    <cfRule type="cellIs" dxfId="49" priority="68" operator="equal">
      <formula>0</formula>
    </cfRule>
  </conditionalFormatting>
  <conditionalFormatting sqref="G133">
    <cfRule type="cellIs" dxfId="48" priority="65" operator="equal">
      <formula>3</formula>
    </cfRule>
    <cfRule type="cellIs" dxfId="47" priority="66" operator="equal">
      <formula>0</formula>
    </cfRule>
  </conditionalFormatting>
  <conditionalFormatting sqref="G132">
    <cfRule type="cellIs" dxfId="46" priority="18" operator="equal">
      <formula>3</formula>
    </cfRule>
    <cfRule type="cellIs" dxfId="45" priority="64" operator="equal">
      <formula>0</formula>
    </cfRule>
  </conditionalFormatting>
  <conditionalFormatting sqref="G131">
    <cfRule type="cellIs" dxfId="44" priority="61" operator="equal">
      <formula>4</formula>
    </cfRule>
    <cfRule type="cellIs" dxfId="43" priority="62" operator="equal">
      <formula>0</formula>
    </cfRule>
  </conditionalFormatting>
  <conditionalFormatting sqref="G130">
    <cfRule type="cellIs" dxfId="42" priority="59" operator="equal">
      <formula>4</formula>
    </cfRule>
    <cfRule type="cellIs" dxfId="41" priority="60" operator="equal">
      <formula>0</formula>
    </cfRule>
  </conditionalFormatting>
  <conditionalFormatting sqref="B138">
    <cfRule type="cellIs" dxfId="40" priority="54" operator="equal">
      <formula>4</formula>
    </cfRule>
    <cfRule type="cellIs" dxfId="39" priority="55" operator="equal">
      <formula>2</formula>
    </cfRule>
    <cfRule type="cellIs" dxfId="38" priority="56" operator="equal">
      <formula>1</formula>
    </cfRule>
  </conditionalFormatting>
  <conditionalFormatting sqref="B136">
    <cfRule type="cellIs" dxfId="37" priority="51" operator="equal">
      <formula>4</formula>
    </cfRule>
    <cfRule type="cellIs" dxfId="36" priority="52" operator="between">
      <formula>2.1</formula>
      <formula>3.9</formula>
    </cfRule>
    <cfRule type="cellIs" dxfId="35" priority="53" operator="between">
      <formula>1</formula>
      <formula>2</formula>
    </cfRule>
  </conditionalFormatting>
  <conditionalFormatting sqref="B134">
    <cfRule type="cellIs" dxfId="34" priority="48" operator="equal">
      <formula>4</formula>
    </cfRule>
    <cfRule type="cellIs" dxfId="33" priority="49" operator="equal">
      <formula>2</formula>
    </cfRule>
    <cfRule type="cellIs" dxfId="32" priority="50" operator="equal">
      <formula>1</formula>
    </cfRule>
  </conditionalFormatting>
  <conditionalFormatting sqref="B133">
    <cfRule type="cellIs" dxfId="31" priority="45" operator="equal">
      <formula>4</formula>
    </cfRule>
    <cfRule type="cellIs" dxfId="30" priority="46" operator="between">
      <formula>2</formula>
      <formula>3</formula>
    </cfRule>
    <cfRule type="cellIs" dxfId="29" priority="47" operator="equal">
      <formula>1</formula>
    </cfRule>
  </conditionalFormatting>
  <conditionalFormatting sqref="B132">
    <cfRule type="cellIs" dxfId="28" priority="42" operator="equal">
      <formula>4</formula>
    </cfRule>
    <cfRule type="cellIs" dxfId="27" priority="43" operator="equal">
      <formula>2</formula>
    </cfRule>
    <cfRule type="cellIs" dxfId="26" priority="44" operator="equal">
      <formula>1</formula>
    </cfRule>
  </conditionalFormatting>
  <conditionalFormatting sqref="B131">
    <cfRule type="cellIs" dxfId="25" priority="39" operator="equal">
      <formula>4</formula>
    </cfRule>
    <cfRule type="cellIs" dxfId="24" priority="40" operator="equal">
      <formula>2</formula>
    </cfRule>
    <cfRule type="cellIs" dxfId="23" priority="41" operator="equal">
      <formula>1</formula>
    </cfRule>
  </conditionalFormatting>
  <conditionalFormatting sqref="B130">
    <cfRule type="cellIs" dxfId="22" priority="37" operator="equal">
      <formula>3</formula>
    </cfRule>
    <cfRule type="cellIs" dxfId="21" priority="38" operator="equal">
      <formula>0</formula>
    </cfRule>
  </conditionalFormatting>
  <conditionalFormatting sqref="B129">
    <cfRule type="cellIs" dxfId="20" priority="34" operator="equal">
      <formula>4</formula>
    </cfRule>
    <cfRule type="cellIs" dxfId="19" priority="35" operator="equal">
      <formula>2</formula>
    </cfRule>
    <cfRule type="cellIs" dxfId="18" priority="36" operator="equal">
      <formula>1</formula>
    </cfRule>
  </conditionalFormatting>
  <conditionalFormatting sqref="B128">
    <cfRule type="cellIs" dxfId="17" priority="31" operator="equal">
      <formula>4</formula>
    </cfRule>
    <cfRule type="cellIs" dxfId="16" priority="32" operator="equal">
      <formula>2</formula>
    </cfRule>
    <cfRule type="cellIs" dxfId="15" priority="33" operator="equal">
      <formula>1</formula>
    </cfRule>
  </conditionalFormatting>
  <conditionalFormatting sqref="G128">
    <cfRule type="cellIs" dxfId="14" priority="19" operator="equal">
      <formula>0</formula>
    </cfRule>
    <cfRule type="cellIs" dxfId="13" priority="26" operator="between">
      <formula>2</formula>
      <formula>4</formula>
    </cfRule>
  </conditionalFormatting>
  <conditionalFormatting sqref="G129">
    <cfRule type="cellIs" dxfId="12" priority="24" operator="equal">
      <formula>0</formula>
    </cfRule>
    <cfRule type="cellIs" dxfId="11" priority="25" operator="between">
      <formula>2</formula>
      <formula>4</formula>
    </cfRule>
  </conditionalFormatting>
  <conditionalFormatting sqref="B127">
    <cfRule type="cellIs" dxfId="10" priority="21" operator="equal">
      <formula>4</formula>
    </cfRule>
    <cfRule type="cellIs" dxfId="9" priority="22" operator="between">
      <formula>2</formula>
      <formula>3</formula>
    </cfRule>
    <cfRule type="cellIs" dxfId="8" priority="23" operator="equal">
      <formula>1</formula>
    </cfRule>
  </conditionalFormatting>
  <conditionalFormatting sqref="B135">
    <cfRule type="cellIs" dxfId="7" priority="9" operator="equal">
      <formula>4</formula>
    </cfRule>
    <cfRule type="cellIs" dxfId="6" priority="10" operator="between">
      <formula>2</formula>
      <formula>3</formula>
    </cfRule>
    <cfRule type="cellIs" dxfId="5" priority="11" operator="between">
      <formula>0</formula>
      <formula>1</formula>
    </cfRule>
  </conditionalFormatting>
  <conditionalFormatting sqref="B137">
    <cfRule type="cellIs" dxfId="4" priority="6" operator="equal">
      <formula>4</formula>
    </cfRule>
    <cfRule type="cellIs" dxfId="3" priority="7" operator="between">
      <formula>2</formula>
      <formula>3</formula>
    </cfRule>
    <cfRule type="cellIs" dxfId="2" priority="8" operator="between">
      <formula>0</formula>
      <formula>1</formula>
    </cfRule>
  </conditionalFormatting>
  <conditionalFormatting sqref="G127">
    <cfRule type="cellIs" dxfId="1" priority="4" operator="equal">
      <formula>4</formula>
    </cfRule>
    <cfRule type="cellIs" dxfId="0" priority="5" operator="equal">
      <formula>0</formula>
    </cfRule>
  </conditionalFormatting>
  <pageMargins left="0.7" right="0.7" top="0.75" bottom="0.75" header="0.3" footer="0.3"/>
  <pageSetup scale="58" fitToHeight="0" orientation="portrait" r:id="rId1"/>
  <headerFooter>
    <oddHeader>&amp;L&amp;"Calibri,Bold"&amp;24Complexity &amp; Impact Assessment</oddHeader>
    <oddFooter>&amp;C&amp;"Arial,Regular"Page &amp;P of &amp;N</oddFooter>
  </headerFooter>
  <rowBreaks count="1" manualBreakCount="1">
    <brk id="13"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54C46F159E5A4CABE8B0D981877DB7" ma:contentTypeVersion="" ma:contentTypeDescription="Create a new document." ma:contentTypeScope="" ma:versionID="4b93a33d5339657033074052639ca6e4">
  <xsd:schema xmlns:xsd="http://www.w3.org/2001/XMLSchema" xmlns:xs="http://www.w3.org/2001/XMLSchema" xmlns:p="http://schemas.microsoft.com/office/2006/metadata/properties" xmlns:ns2="8d53264f-1828-490c-b363-d39b839e79bb" targetNamespace="http://schemas.microsoft.com/office/2006/metadata/properties" ma:root="true" ma:fieldsID="a45a754170ac651ab1c7fc835d4a3344" ns2:_="">
    <xsd:import namespace="8d53264f-1828-490c-b363-d39b839e79b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53264f-1828-490c-b363-d39b839e7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982A6D-4138-450F-8181-6310155F923D}"/>
</file>

<file path=customXml/itemProps2.xml><?xml version="1.0" encoding="utf-8"?>
<ds:datastoreItem xmlns:ds="http://schemas.openxmlformats.org/officeDocument/2006/customXml" ds:itemID="{5AC7239C-5CE1-4486-BA51-6CB4849B6591}"/>
</file>

<file path=customXml/itemProps3.xml><?xml version="1.0" encoding="utf-8"?>
<ds:datastoreItem xmlns:ds="http://schemas.openxmlformats.org/officeDocument/2006/customXml" ds:itemID="{F848917F-6532-4076-841A-AC55FC8D71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Complexity and Impact Assessment</dc:title>
  <dc:subject/>
  <dc:creator>Eric Campagna</dc:creator>
  <cp:keywords/>
  <dc:description/>
  <cp:lastModifiedBy>Earle, Olivia</cp:lastModifiedBy>
  <cp:revision/>
  <dcterms:created xsi:type="dcterms:W3CDTF">2020-07-17T14:48:41Z</dcterms:created>
  <dcterms:modified xsi:type="dcterms:W3CDTF">2024-04-30T20:35:02Z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0x0101004D54C46F159E5A4CABE8B0D981877DB7</vt:lpwstr>
  </property>
</Properties>
</file>